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mary &amp; Timeline" sheetId="1" r:id="rId4"/>
    <sheet state="visible" name="KPI Setting &amp; Tracking" sheetId="2" r:id="rId5"/>
    <sheet state="visible" name="Checklist - Living Document" sheetId="3" r:id="rId6"/>
    <sheet state="visible" name="Budget" sheetId="4" r:id="rId7"/>
    <sheet state="visible" name="Promo Codes" sheetId="5" r:id="rId8"/>
    <sheet state="visible" name="Design Assets" sheetId="6" r:id="rId9"/>
  </sheets>
  <definedNames/>
  <calcPr/>
</workbook>
</file>

<file path=xl/sharedStrings.xml><?xml version="1.0" encoding="utf-8"?>
<sst xmlns="http://schemas.openxmlformats.org/spreadsheetml/2006/main" count="281" uniqueCount="187">
  <si>
    <t>Need a helping hand with your strategy? We got you.</t>
  </si>
  <si>
    <t>First Date of Sale/Promotion:</t>
  </si>
  <si>
    <t>&lt;&lt; UPDATE THIS DATE FIRST</t>
  </si>
  <si>
    <t>MAKE A COPY</t>
  </si>
  <si>
    <t>SUMMARY of GOAL / FINDINGS</t>
  </si>
  <si>
    <t>DUE DATE</t>
  </si>
  <si>
    <t>🌎 UNIVERSAL 🌎</t>
  </si>
  <si>
    <t>Review Previous Year Holiday Sale Performance</t>
  </si>
  <si>
    <t>Research Competitor &amp; Market Trends</t>
  </si>
  <si>
    <t>Define Core Audience (Interests, Demographics &amp; Geography)</t>
  </si>
  <si>
    <t>Define Advertising Budget (Update Budget Sheet)</t>
  </si>
  <si>
    <t>Optimize GA4 &amp; GTM Configurations</t>
  </si>
  <si>
    <t>Define Uniform Design Elements</t>
  </si>
  <si>
    <t>Create Optimized Promo Codes</t>
  </si>
  <si>
    <t>Set Code Freeze Dates</t>
  </si>
  <si>
    <t>Review Promotion Performance &amp; Analyze For 2025</t>
  </si>
  <si>
    <t>📈 SEO / CRO 📈</t>
  </si>
  <si>
    <t>Test &amp; Resolve Site Speed Errors</t>
  </si>
  <si>
    <t>Test &amp; Resolve Mobile Usability Errors</t>
  </si>
  <si>
    <t>Define Strategy &amp; KPIs for Organic Performance</t>
  </si>
  <si>
    <t>Publish Preview Blog</t>
  </si>
  <si>
    <t>Publish Second Variant Preview Blog</t>
  </si>
  <si>
    <t>Develop A/B Test Landing Page Content</t>
  </si>
  <si>
    <t>Test Promo Codes</t>
  </si>
  <si>
    <t>🔎 GOOGLE ADS 🔎</t>
  </si>
  <si>
    <t xml:space="preserve">Define Strategy &amp; KPIs for Google Ads </t>
  </si>
  <si>
    <t>Create GA4 &amp; Google Ads Audiences</t>
  </si>
  <si>
    <t>Draft Promo Campaigns for A/B Testing (min. 2 per promo code)</t>
  </si>
  <si>
    <t>Enable Campaigns w/ preview text</t>
  </si>
  <si>
    <t>Update Campaigns w/ live promo text</t>
  </si>
  <si>
    <t>📬 EMAIL MARKETING 📬</t>
  </si>
  <si>
    <t>Define Strategy &amp; KPIs for Email</t>
  </si>
  <si>
    <t>Segment Audiences</t>
  </si>
  <si>
    <t>Create Interest Gauge Email</t>
  </si>
  <si>
    <t>Create Preview Email</t>
  </si>
  <si>
    <t>Create Reminder Preview Email</t>
  </si>
  <si>
    <t>Send Final Reminder Preview Email</t>
  </si>
  <si>
    <t xml:space="preserve">Create Subscribers Only 24-hour </t>
  </si>
  <si>
    <t>Create Promo Kickoff Email</t>
  </si>
  <si>
    <t>Create Promo Reminder Email</t>
  </si>
  <si>
    <t>Create Promo Ending (48 hours) Email</t>
  </si>
  <si>
    <t>Create Promo Ending (24 hours) Email</t>
  </si>
  <si>
    <t>Send Preview Email</t>
  </si>
  <si>
    <t>Send Reminder Preview Email</t>
  </si>
  <si>
    <t xml:space="preserve">Send Subscribers Only 24-hour </t>
  </si>
  <si>
    <t>Send Promo Kickoff Email</t>
  </si>
  <si>
    <t>Send Promo Reminder Email</t>
  </si>
  <si>
    <t>Send Reminder emails every 2 days until 48 hours before promo end</t>
  </si>
  <si>
    <t>N/A</t>
  </si>
  <si>
    <t>Send Promo Ending (48 hours) Email</t>
  </si>
  <si>
    <t>48 Hours before promo end date</t>
  </si>
  <si>
    <t>Send Promo Ending (24 hours) Email</t>
  </si>
  <si>
    <t>24 Hours before promo end date</t>
  </si>
  <si>
    <t>💬 SMS MARKETING 💬</t>
  </si>
  <si>
    <t>Define Strategy &amp; KPIs for SMS</t>
  </si>
  <si>
    <t>Create Preview SMS</t>
  </si>
  <si>
    <t>Create Reminder Preview SMS</t>
  </si>
  <si>
    <t>Send Final Reminder Preview SMS</t>
  </si>
  <si>
    <t>Create Promo Kickoff SMS</t>
  </si>
  <si>
    <t>Create Promo Reminder SMS</t>
  </si>
  <si>
    <t>Create Promo Ending (48 hours) SMS</t>
  </si>
  <si>
    <t>Create Promo Ending (24 hours) SMS</t>
  </si>
  <si>
    <t>Send Preview SMS</t>
  </si>
  <si>
    <t>Send Reminder Preview SMS</t>
  </si>
  <si>
    <t>Send Promo Kickoff SMS</t>
  </si>
  <si>
    <t>Send Promo Reminder SMS</t>
  </si>
  <si>
    <t>Send Reminder SMSs every 2 days until 48 hours before promo end</t>
  </si>
  <si>
    <t>Send Promo Ending (48 hours) SMS</t>
  </si>
  <si>
    <t>Send Promo Ending (24 hours) SMS</t>
  </si>
  <si>
    <t>🎙 AUDIO ADVERTISING (RADIO/PODCAST) 🎙</t>
  </si>
  <si>
    <t>Define Strategy &amp; KPIs for Radio/Podcast</t>
  </si>
  <si>
    <t>Define Opportunities Shortlist w/ market research findings</t>
  </si>
  <si>
    <t>Contact Podcasts/Stations &amp; Review Rates</t>
  </si>
  <si>
    <t>Select Podcast(s) / Station(s)</t>
  </si>
  <si>
    <t>Understand Options (Host-Read, etc.) &amp; Curate Content / UTM Parameters</t>
  </si>
  <si>
    <t>Content Submission Dependent Upon Podcast/Radio Policy</t>
  </si>
  <si>
    <t>TBD</t>
  </si>
  <si>
    <t>🤝 PARTNER/REFERRAL MARKETING 🤝</t>
  </si>
  <si>
    <t>Define Strategy &amp; KPIs for Referring Website / Blogger</t>
  </si>
  <si>
    <t>Contact Referring Websites / Bloggers &amp; Review Rates</t>
  </si>
  <si>
    <t>Select Referring Website / Blogger</t>
  </si>
  <si>
    <t>Understand Options (Video, blog post, etc.) &amp; Curate Content / UTM Parameters</t>
  </si>
  <si>
    <t>Content Submission Dependent Upon Referring Website / Blogger Policy</t>
  </si>
  <si>
    <t>📢 PAID SOCIAL 📢</t>
  </si>
  <si>
    <t>Define Strategy &amp; KPIs for Paid Social</t>
  </si>
  <si>
    <t>Create Preview Campaigns (A/B Test Two Variants)</t>
  </si>
  <si>
    <t>Create Promo Kickoff Campaign</t>
  </si>
  <si>
    <t>Create Promo Ending (48 hours) Campaign</t>
  </si>
  <si>
    <t>Create Promo Ending (24 hours) Campaign</t>
  </si>
  <si>
    <t>Enable Preview Campaign</t>
  </si>
  <si>
    <t>Update Preview Campaign Copy to Ongoing Copy</t>
  </si>
  <si>
    <t>Enable Promo Ending (48 hours) Campaign</t>
  </si>
  <si>
    <t>Enable Promo Ending (24 hours) Campaign</t>
  </si>
  <si>
    <t>🌱 ORGANIC SOCIAL 🌱</t>
  </si>
  <si>
    <t>Define Strategy &amp; KPIs for Organic Social</t>
  </si>
  <si>
    <t>Create Promo Countdown Posts (20)</t>
  </si>
  <si>
    <t>Create Promo Kickoff Post(s) - quantity dependent on duration of promo</t>
  </si>
  <si>
    <t>Create Promo Reminder Posts - quantity dependent on duration of promo</t>
  </si>
  <si>
    <t>Schedule All Posts (countdown post scheduling: 1 - 30 days in advance, then every 5 days until 7 days in advance. 1 - 7 days in advance then daily until kickoff. 1 - At kickoff and twice daily until promo ends.</t>
  </si>
  <si>
    <t>💥 SOCIAL INFLUENCER MARKETING 💥</t>
  </si>
  <si>
    <t>Define Strategy &amp; KPIs for Influencers</t>
  </si>
  <si>
    <t>Contact Influencers &amp; Review Rates</t>
  </si>
  <si>
    <t>Select Influencers</t>
  </si>
  <si>
    <t>Understand Options (Video, post copy, etc.) &amp; Curate Content / UTM Parameters</t>
  </si>
  <si>
    <t>Content Submission Dependent Upon Influencer Policy</t>
  </si>
  <si>
    <t>🤑 ONGOING STRATEGY MANAGEMENT ANALYSIS 🤑</t>
  </si>
  <si>
    <t>Update KPI Setting &amp; Tracking Tab w/ Targets</t>
  </si>
  <si>
    <t>Update KPI Setting &amp; Tracking Tab w/ previous 7 days' performance metrics</t>
  </si>
  <si>
    <t>KPI</t>
  </si>
  <si>
    <t>TARGET</t>
  </si>
  <si>
    <t>📈 UNIVERSAL / SEO / CRO 📈</t>
  </si>
  <si>
    <t>Users</t>
  </si>
  <si>
    <t>New Users</t>
  </si>
  <si>
    <t>Sessions</t>
  </si>
  <si>
    <t>Engagement Rate</t>
  </si>
  <si>
    <t>View Item Events</t>
  </si>
  <si>
    <t>Add To Carts</t>
  </si>
  <si>
    <t>Purchases (Quantity)</t>
  </si>
  <si>
    <t>Revenue</t>
  </si>
  <si>
    <t>Impressions</t>
  </si>
  <si>
    <t>Clicks</t>
  </si>
  <si>
    <t>CTR</t>
  </si>
  <si>
    <t>Cost</t>
  </si>
  <si>
    <t>ROAS</t>
  </si>
  <si>
    <t>Open Rate</t>
  </si>
  <si>
    <t>Downloads / Listens</t>
  </si>
  <si>
    <t>Completions</t>
  </si>
  <si>
    <t>Promo Code Usage</t>
  </si>
  <si>
    <t>Followers</t>
  </si>
  <si>
    <t>Brand Mentions</t>
  </si>
  <si>
    <t>CHECKLIST ITEM</t>
  </si>
  <si>
    <t>STATUS</t>
  </si>
  <si>
    <t>EXPENSE</t>
  </si>
  <si>
    <t>COST</t>
  </si>
  <si>
    <t>MULTIPLIER</t>
  </si>
  <si>
    <t>TOTAL COST</t>
  </si>
  <si>
    <t>Influencer 1</t>
  </si>
  <si>
    <t>Influencer 2</t>
  </si>
  <si>
    <t>Podcast 1</t>
  </si>
  <si>
    <t>Social Ads (Meta)</t>
  </si>
  <si>
    <t>Social Ads (Tiktok)</t>
  </si>
  <si>
    <t>Social Ads (X)</t>
  </si>
  <si>
    <t>Google Ads</t>
  </si>
  <si>
    <t>TOTAL COST:</t>
  </si>
  <si>
    <t>BUDGET:</t>
  </si>
  <si>
    <t>Code</t>
  </si>
  <si>
    <t>Enable Date</t>
  </si>
  <si>
    <t>End Date</t>
  </si>
  <si>
    <t>Summary</t>
  </si>
  <si>
    <t>Tested</t>
  </si>
  <si>
    <t>Subscribers Only</t>
  </si>
  <si>
    <t>Podcast 1 Code</t>
  </si>
  <si>
    <t>A/B Test Variant 1</t>
  </si>
  <si>
    <t>A/B Test Variant 2</t>
  </si>
  <si>
    <t>Influencer 1 Code</t>
  </si>
  <si>
    <t>Influencer 2 Code</t>
  </si>
  <si>
    <t>ITEM</t>
  </si>
  <si>
    <t>DIMENSIONS</t>
  </si>
  <si>
    <t>SUMMARY</t>
  </si>
  <si>
    <t>Home Page Banner</t>
  </si>
  <si>
    <t>Create one per promo code - Dimensions dependent on template and platform</t>
  </si>
  <si>
    <t>Facebook Profile Banner</t>
  </si>
  <si>
    <t>Google Ads Campaign 1:1</t>
  </si>
  <si>
    <t>1200x1200</t>
  </si>
  <si>
    <t>Create one per product and a minimum of 5 for general advertising - per A/B variant</t>
  </si>
  <si>
    <t>Google Ads Campaign 1.91:1</t>
  </si>
  <si>
    <t>1200x628</t>
  </si>
  <si>
    <t>Email Banner - Preview</t>
  </si>
  <si>
    <t>Dimensions dependent on template and platform</t>
  </si>
  <si>
    <t>Email Banner - Preview Reminder</t>
  </si>
  <si>
    <t>Email Banner - Final Reminder Preview</t>
  </si>
  <si>
    <t>Email Banner - Subscribers Only</t>
  </si>
  <si>
    <t>Email Banner - Promo Kickoff</t>
  </si>
  <si>
    <t>Email Banner - Promo Reminder</t>
  </si>
  <si>
    <t>Email Banner - Promo Ending (48 hours)</t>
  </si>
  <si>
    <t xml:space="preserve">Email Banner - Promo Ending (24 hours) </t>
  </si>
  <si>
    <t>Influencer Assets (TBD)</t>
  </si>
  <si>
    <t>Refferal Site Assets (TBD)</t>
  </si>
  <si>
    <t>Meta Ads 1:1</t>
  </si>
  <si>
    <t>1080x1080</t>
  </si>
  <si>
    <t>Create a minimum of 5 for general advertising - per A/B variant</t>
  </si>
  <si>
    <t>Meta Ads 16:9</t>
  </si>
  <si>
    <t>1080 x 566</t>
  </si>
  <si>
    <t>Meta Carousel Ads 1:1</t>
  </si>
  <si>
    <t>Create one per product - per A/B variant</t>
  </si>
  <si>
    <t>Additional Social Media Ads</t>
  </si>
  <si>
    <t>Video Ads - Tiktok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</si>
</sst>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mm/dd"/>
  </numFmts>
  <fonts count="11">
    <font>
      <sz val="10.0"/>
      <color rgb="FF000000"/>
      <name val="Arial"/>
      <scheme val="minor"/>
    </font>
    <font>
      <b/>
      <sz val="14.0"/>
      <color theme="1"/>
      <name val="Arial"/>
      <scheme val="minor"/>
    </font>
    <font>
      <u/>
      <sz val="12.0"/>
      <color rgb="FF0000FF"/>
    </font>
    <font>
      <b/>
      <sz val="18.0"/>
      <color rgb="FFFF0000"/>
      <name val="Arial"/>
      <scheme val="minor"/>
    </font>
    <font>
      <b/>
      <sz val="18.0"/>
      <color theme="1"/>
      <name val="Arial"/>
      <scheme val="minor"/>
    </font>
    <font>
      <b/>
      <sz val="18.0"/>
      <color theme="1"/>
      <name val="Open Sans"/>
    </font>
    <font>
      <color theme="1"/>
      <name val="Arial"/>
      <scheme val="minor"/>
    </font>
    <font>
      <b/>
      <sz val="16.0"/>
      <color theme="1"/>
      <name val="Arial"/>
      <scheme val="minor"/>
    </font>
    <font>
      <sz val="16.0"/>
      <color theme="1"/>
      <name val="Arial"/>
      <scheme val="minor"/>
    </font>
    <font>
      <b/>
      <color theme="1"/>
      <name val="Arial"/>
      <scheme val="minor"/>
    </font>
    <font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1" numFmtId="0" xfId="0" applyAlignment="1" applyFont="1">
      <alignment horizontal="right" readingOrder="0"/>
    </xf>
    <xf borderId="0" fillId="0" fontId="1" numFmtId="164" xfId="0" applyAlignment="1" applyFont="1" applyNumberFormat="1">
      <alignment readingOrder="0"/>
    </xf>
    <xf borderId="0" fillId="0" fontId="4" numFmtId="0" xfId="0" applyAlignment="1" applyFont="1">
      <alignment horizontal="center" readingOrder="0"/>
    </xf>
    <xf borderId="0" fillId="2" fontId="5" numFmtId="0" xfId="0" applyAlignment="1" applyFill="1" applyFont="1">
      <alignment readingOrder="0"/>
    </xf>
    <xf borderId="0" fillId="0" fontId="6" numFmtId="0" xfId="0" applyAlignment="1" applyFont="1">
      <alignment readingOrder="0"/>
    </xf>
    <xf borderId="0" fillId="0" fontId="6" numFmtId="164" xfId="0" applyFont="1" applyNumberFormat="1"/>
    <xf borderId="0" fillId="0" fontId="6" numFmtId="0" xfId="0" applyAlignment="1" applyFont="1">
      <alignment horizontal="right" readingOrder="0"/>
    </xf>
    <xf borderId="0" fillId="0" fontId="6" numFmtId="0" xfId="0" applyAlignment="1" applyFont="1">
      <alignment readingOrder="0" shrinkToFit="0" wrapText="1"/>
    </xf>
    <xf borderId="0" fillId="0" fontId="1" numFmtId="0" xfId="0" applyAlignment="1" applyFont="1">
      <alignment horizontal="left" readingOrder="0"/>
    </xf>
    <xf borderId="0" fillId="0" fontId="4" numFmtId="0" xfId="0" applyAlignment="1" applyFont="1">
      <alignment readingOrder="0"/>
    </xf>
    <xf borderId="0" fillId="0" fontId="7" numFmtId="165" xfId="0" applyAlignment="1" applyFont="1" applyNumberFormat="1">
      <alignment horizontal="center" readingOrder="0"/>
    </xf>
    <xf borderId="0" fillId="0" fontId="7" numFmtId="164" xfId="0" applyAlignment="1" applyFont="1" applyNumberFormat="1">
      <alignment horizontal="center"/>
    </xf>
    <xf borderId="0" fillId="2" fontId="5" numFmtId="0" xfId="0" applyAlignment="1" applyFont="1">
      <alignment readingOrder="0" vertical="bottom"/>
    </xf>
    <xf borderId="0" fillId="0" fontId="8" numFmtId="0" xfId="0" applyFont="1"/>
    <xf borderId="0" fillId="2" fontId="5" numFmtId="0" xfId="0" applyAlignment="1" applyFont="1">
      <alignment vertical="bottom"/>
    </xf>
    <xf borderId="0" fillId="2" fontId="9" numFmtId="0" xfId="0" applyFont="1"/>
    <xf borderId="0" fillId="2" fontId="9" numFmtId="0" xfId="0" applyAlignment="1" applyFont="1">
      <alignment horizontal="right"/>
    </xf>
    <xf borderId="0" fillId="0" fontId="6" numFmtId="0" xfId="0" applyFont="1"/>
    <xf borderId="0" fillId="0" fontId="6" numFmtId="164" xfId="0" applyAlignment="1" applyFont="1" applyNumberFormat="1">
      <alignment horizontal="right"/>
    </xf>
    <xf borderId="0" fillId="0" fontId="6" numFmtId="0" xfId="0" applyAlignment="1" applyFont="1">
      <alignment horizontal="right"/>
    </xf>
    <xf borderId="0" fillId="0" fontId="9" numFmtId="0" xfId="0" applyAlignment="1" applyFont="1">
      <alignment horizontal="right" readingOrder="0"/>
    </xf>
    <xf borderId="0" fillId="3" fontId="10" numFmtId="0" xfId="0" applyAlignment="1" applyFill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819275" cy="34290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33550" cy="3333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590675" cy="3048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638300" cy="3143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438275" cy="2667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90700" cy="3429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modeeffect.com/contact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modeeffect.com/contact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modeeffect.com/contact/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modeeffect.com/contact/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modeeffect.com/contact/" TargetMode="External"/><Relationship Id="rId2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s://modeeffect.com/contact/" TargetMode="External"/><Relationship Id="rId2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61.0"/>
    <col customWidth="1" min="2" max="2" width="46.38"/>
    <col customWidth="1" min="3" max="3" width="43.38"/>
  </cols>
  <sheetData>
    <row r="1" ht="26.25" customHeight="1">
      <c r="A1" s="1"/>
      <c r="B1" s="2" t="s">
        <v>0</v>
      </c>
      <c r="C1" s="3"/>
    </row>
    <row r="2" ht="26.25" customHeight="1">
      <c r="A2" s="4" t="s">
        <v>1</v>
      </c>
      <c r="B2" s="5">
        <v>45621.0</v>
      </c>
      <c r="C2" s="3" t="s">
        <v>2</v>
      </c>
    </row>
    <row r="3">
      <c r="A3" s="3" t="s">
        <v>3</v>
      </c>
      <c r="B3" s="6" t="s">
        <v>4</v>
      </c>
      <c r="C3" s="6" t="s">
        <v>5</v>
      </c>
    </row>
    <row r="4">
      <c r="A4" s="7" t="s">
        <v>6</v>
      </c>
    </row>
    <row r="5">
      <c r="A5" s="8" t="s">
        <v>7</v>
      </c>
      <c r="C5" s="9">
        <f t="shared" ref="C5:C8" si="1">$B$2-112</f>
        <v>45509</v>
      </c>
      <c r="D5" s="9"/>
    </row>
    <row r="6">
      <c r="A6" s="8" t="s">
        <v>8</v>
      </c>
      <c r="C6" s="9">
        <f t="shared" si="1"/>
        <v>45509</v>
      </c>
    </row>
    <row r="7">
      <c r="A7" s="8" t="s">
        <v>9</v>
      </c>
      <c r="C7" s="9">
        <f t="shared" si="1"/>
        <v>45509</v>
      </c>
    </row>
    <row r="8">
      <c r="A8" s="8" t="s">
        <v>10</v>
      </c>
      <c r="C8" s="9">
        <f t="shared" si="1"/>
        <v>45509</v>
      </c>
    </row>
    <row r="9">
      <c r="A9" s="8" t="s">
        <v>11</v>
      </c>
      <c r="C9" s="9">
        <f>$B$2-109</f>
        <v>45512</v>
      </c>
    </row>
    <row r="10">
      <c r="A10" s="8" t="s">
        <v>12</v>
      </c>
      <c r="C10" s="9">
        <f>$B$2-85</f>
        <v>45536</v>
      </c>
    </row>
    <row r="11">
      <c r="A11" s="8" t="s">
        <v>13</v>
      </c>
      <c r="C11" s="9">
        <f>$B$2-101</f>
        <v>45520</v>
      </c>
    </row>
    <row r="12">
      <c r="A12" s="8" t="s">
        <v>14</v>
      </c>
      <c r="C12" s="9">
        <f>$B$2-70</f>
        <v>45551</v>
      </c>
    </row>
    <row r="13">
      <c r="A13" s="8" t="s">
        <v>15</v>
      </c>
      <c r="C13" s="9">
        <f>$B$2+100</f>
        <v>45721</v>
      </c>
    </row>
    <row r="15">
      <c r="A15" s="7" t="s">
        <v>16</v>
      </c>
    </row>
    <row r="16">
      <c r="A16" s="8" t="s">
        <v>17</v>
      </c>
      <c r="C16" s="9">
        <f t="shared" ref="C16:C17" si="2">$B$2-120</f>
        <v>45501</v>
      </c>
    </row>
    <row r="17">
      <c r="A17" s="8" t="s">
        <v>18</v>
      </c>
      <c r="C17" s="9">
        <f t="shared" si="2"/>
        <v>45501</v>
      </c>
    </row>
    <row r="18">
      <c r="A18" s="8" t="s">
        <v>19</v>
      </c>
      <c r="C18" s="9">
        <f>$B$2-101</f>
        <v>45520</v>
      </c>
    </row>
    <row r="19">
      <c r="A19" s="8" t="s">
        <v>20</v>
      </c>
      <c r="C19" s="9">
        <f>$B$2-65</f>
        <v>45556</v>
      </c>
    </row>
    <row r="20">
      <c r="A20" s="8" t="s">
        <v>21</v>
      </c>
      <c r="C20" s="9">
        <f>$B$2-30</f>
        <v>45591</v>
      </c>
    </row>
    <row r="21">
      <c r="A21" s="8" t="s">
        <v>22</v>
      </c>
      <c r="C21" s="9">
        <f>$B$2-60</f>
        <v>45561</v>
      </c>
    </row>
    <row r="22">
      <c r="A22" s="8" t="s">
        <v>23</v>
      </c>
      <c r="C22" s="9">
        <f>$B$2-30</f>
        <v>45591</v>
      </c>
    </row>
    <row r="24">
      <c r="A24" s="7" t="s">
        <v>24</v>
      </c>
    </row>
    <row r="25">
      <c r="A25" s="8" t="s">
        <v>25</v>
      </c>
      <c r="C25" s="9">
        <f>$B$2-101</f>
        <v>45520</v>
      </c>
    </row>
    <row r="26">
      <c r="A26" s="8" t="s">
        <v>26</v>
      </c>
      <c r="C26" s="9">
        <f>$B$2-65</f>
        <v>45556</v>
      </c>
    </row>
    <row r="27">
      <c r="A27" s="8" t="s">
        <v>27</v>
      </c>
      <c r="C27" s="9">
        <f>$B$2-70</f>
        <v>45551</v>
      </c>
    </row>
    <row r="28">
      <c r="A28" s="8" t="s">
        <v>28</v>
      </c>
      <c r="C28" s="9">
        <f>$B$2-10</f>
        <v>45611</v>
      </c>
    </row>
    <row r="29">
      <c r="A29" s="8" t="s">
        <v>29</v>
      </c>
      <c r="C29" s="9">
        <f>$B$2-1</f>
        <v>45620</v>
      </c>
    </row>
    <row r="31">
      <c r="A31" s="7" t="s">
        <v>30</v>
      </c>
    </row>
    <row r="32">
      <c r="A32" s="8" t="s">
        <v>31</v>
      </c>
      <c r="C32" s="9">
        <f>$B$2-101</f>
        <v>45520</v>
      </c>
    </row>
    <row r="33">
      <c r="A33" s="8" t="s">
        <v>32</v>
      </c>
      <c r="C33" s="9">
        <f t="shared" ref="C33:C34" si="3">$B$2-80</f>
        <v>45541</v>
      </c>
    </row>
    <row r="34">
      <c r="A34" s="8" t="s">
        <v>33</v>
      </c>
      <c r="C34" s="9">
        <f t="shared" si="3"/>
        <v>45541</v>
      </c>
    </row>
    <row r="35">
      <c r="A35" s="8" t="s">
        <v>34</v>
      </c>
      <c r="C35" s="9">
        <f t="shared" ref="C35:C36" si="4">$B$2-77</f>
        <v>45544</v>
      </c>
    </row>
    <row r="36">
      <c r="A36" s="8" t="s">
        <v>35</v>
      </c>
      <c r="C36" s="9">
        <f t="shared" si="4"/>
        <v>45544</v>
      </c>
    </row>
    <row r="37">
      <c r="A37" s="8" t="s">
        <v>36</v>
      </c>
      <c r="C37" s="9">
        <f t="shared" ref="C37:C38" si="5">$B$2-76</f>
        <v>45545</v>
      </c>
    </row>
    <row r="38">
      <c r="A38" s="8" t="s">
        <v>37</v>
      </c>
      <c r="C38" s="9">
        <f t="shared" si="5"/>
        <v>45545</v>
      </c>
    </row>
    <row r="39">
      <c r="A39" s="8" t="s">
        <v>38</v>
      </c>
      <c r="C39" s="9">
        <f t="shared" ref="C39:C40" si="6">$B$2-75</f>
        <v>45546</v>
      </c>
    </row>
    <row r="40">
      <c r="A40" s="8" t="s">
        <v>39</v>
      </c>
      <c r="C40" s="9">
        <f t="shared" si="6"/>
        <v>45546</v>
      </c>
    </row>
    <row r="41">
      <c r="A41" s="8" t="s">
        <v>40</v>
      </c>
      <c r="C41" s="9">
        <f t="shared" ref="C41:C42" si="7">$B$2-74</f>
        <v>45547</v>
      </c>
    </row>
    <row r="42">
      <c r="A42" s="8" t="s">
        <v>41</v>
      </c>
      <c r="C42" s="9">
        <f t="shared" si="7"/>
        <v>45547</v>
      </c>
    </row>
    <row r="43">
      <c r="A43" s="8" t="s">
        <v>33</v>
      </c>
      <c r="C43" s="9">
        <f>$B$2-45</f>
        <v>45576</v>
      </c>
    </row>
    <row r="44">
      <c r="A44" s="8" t="s">
        <v>42</v>
      </c>
      <c r="C44" s="9">
        <f>$B$2-30</f>
        <v>45591</v>
      </c>
    </row>
    <row r="45">
      <c r="A45" s="8" t="s">
        <v>43</v>
      </c>
      <c r="C45" s="9">
        <f>$B$2-14</f>
        <v>45607</v>
      </c>
    </row>
    <row r="46">
      <c r="A46" s="8" t="s">
        <v>36</v>
      </c>
      <c r="C46" s="9">
        <f>$B$2-7</f>
        <v>45614</v>
      </c>
    </row>
    <row r="47">
      <c r="A47" s="8" t="s">
        <v>44</v>
      </c>
      <c r="C47" s="9">
        <f>$B$2-1</f>
        <v>45620</v>
      </c>
    </row>
    <row r="48">
      <c r="A48" s="8" t="s">
        <v>45</v>
      </c>
      <c r="C48" s="9">
        <f>$B$2-0</f>
        <v>45621</v>
      </c>
    </row>
    <row r="49">
      <c r="A49" s="8" t="s">
        <v>46</v>
      </c>
      <c r="C49" s="9">
        <f>$B$2+3</f>
        <v>45624</v>
      </c>
    </row>
    <row r="50">
      <c r="A50" s="8" t="s">
        <v>47</v>
      </c>
      <c r="C50" s="10" t="s">
        <v>48</v>
      </c>
    </row>
    <row r="51">
      <c r="A51" s="8" t="s">
        <v>49</v>
      </c>
      <c r="C51" s="10" t="s">
        <v>50</v>
      </c>
    </row>
    <row r="52">
      <c r="A52" s="8" t="s">
        <v>51</v>
      </c>
      <c r="C52" s="10" t="s">
        <v>52</v>
      </c>
    </row>
    <row r="54">
      <c r="A54" s="7" t="s">
        <v>53</v>
      </c>
    </row>
    <row r="55">
      <c r="A55" s="8" t="s">
        <v>54</v>
      </c>
      <c r="C55" s="9">
        <f>$B$2-101</f>
        <v>45520</v>
      </c>
    </row>
    <row r="56">
      <c r="A56" s="8" t="s">
        <v>32</v>
      </c>
      <c r="C56" s="9">
        <f>$B$2-80</f>
        <v>45541</v>
      </c>
    </row>
    <row r="57">
      <c r="A57" s="8" t="s">
        <v>55</v>
      </c>
      <c r="C57" s="9">
        <f t="shared" ref="C57:C58" si="8">$B$2-77</f>
        <v>45544</v>
      </c>
    </row>
    <row r="58">
      <c r="A58" s="8" t="s">
        <v>56</v>
      </c>
      <c r="C58" s="9">
        <f t="shared" si="8"/>
        <v>45544</v>
      </c>
    </row>
    <row r="59">
      <c r="A59" s="8" t="s">
        <v>57</v>
      </c>
      <c r="C59" s="9">
        <f t="shared" ref="C59:C60" si="9">$B$2-76</f>
        <v>45545</v>
      </c>
    </row>
    <row r="60">
      <c r="A60" s="8" t="s">
        <v>37</v>
      </c>
      <c r="C60" s="9">
        <f t="shared" si="9"/>
        <v>45545</v>
      </c>
    </row>
    <row r="61">
      <c r="A61" s="8" t="s">
        <v>58</v>
      </c>
      <c r="C61" s="9">
        <f t="shared" ref="C61:C62" si="10">$B$2-75</f>
        <v>45546</v>
      </c>
    </row>
    <row r="62">
      <c r="A62" s="8" t="s">
        <v>59</v>
      </c>
      <c r="C62" s="9">
        <f t="shared" si="10"/>
        <v>45546</v>
      </c>
    </row>
    <row r="63">
      <c r="A63" s="8" t="s">
        <v>60</v>
      </c>
      <c r="C63" s="9">
        <f t="shared" ref="C63:C64" si="11">$B$2-74</f>
        <v>45547</v>
      </c>
    </row>
    <row r="64">
      <c r="A64" s="8" t="s">
        <v>61</v>
      </c>
      <c r="C64" s="9">
        <f t="shared" si="11"/>
        <v>45547</v>
      </c>
    </row>
    <row r="65">
      <c r="A65" s="8" t="s">
        <v>62</v>
      </c>
      <c r="C65" s="9">
        <f>$B$2-30</f>
        <v>45591</v>
      </c>
    </row>
    <row r="66">
      <c r="A66" s="8" t="s">
        <v>63</v>
      </c>
      <c r="C66" s="9">
        <f>$B$2-14</f>
        <v>45607</v>
      </c>
    </row>
    <row r="67">
      <c r="A67" s="8" t="s">
        <v>57</v>
      </c>
      <c r="C67" s="9">
        <f>$B$2-7</f>
        <v>45614</v>
      </c>
    </row>
    <row r="68">
      <c r="A68" s="8" t="s">
        <v>44</v>
      </c>
      <c r="C68" s="9">
        <f>$B$2-1</f>
        <v>45620</v>
      </c>
    </row>
    <row r="69">
      <c r="A69" s="8" t="s">
        <v>64</v>
      </c>
      <c r="C69" s="9">
        <f>$B$2-0</f>
        <v>45621</v>
      </c>
    </row>
    <row r="70">
      <c r="A70" s="8" t="s">
        <v>65</v>
      </c>
      <c r="C70" s="9">
        <f>$B$2+3</f>
        <v>45624</v>
      </c>
    </row>
    <row r="71">
      <c r="A71" s="8" t="s">
        <v>66</v>
      </c>
      <c r="C71" s="10" t="s">
        <v>48</v>
      </c>
    </row>
    <row r="72">
      <c r="A72" s="8" t="s">
        <v>67</v>
      </c>
      <c r="C72" s="10" t="s">
        <v>50</v>
      </c>
    </row>
    <row r="73">
      <c r="A73" s="8" t="s">
        <v>68</v>
      </c>
      <c r="C73" s="10" t="s">
        <v>52</v>
      </c>
    </row>
    <row r="74">
      <c r="A74" s="8"/>
      <c r="C74" s="8"/>
    </row>
    <row r="75">
      <c r="A75" s="7" t="s">
        <v>69</v>
      </c>
    </row>
    <row r="76">
      <c r="A76" s="8" t="s">
        <v>70</v>
      </c>
      <c r="C76" s="9">
        <f>$B$2-101</f>
        <v>45520</v>
      </c>
    </row>
    <row r="77">
      <c r="A77" s="8" t="s">
        <v>71</v>
      </c>
      <c r="C77" s="9">
        <f t="shared" ref="C77:C78" si="12">$B$2-94</f>
        <v>45527</v>
      </c>
    </row>
    <row r="78">
      <c r="A78" s="8" t="s">
        <v>72</v>
      </c>
      <c r="C78" s="9">
        <f t="shared" si="12"/>
        <v>45527</v>
      </c>
    </row>
    <row r="79">
      <c r="A79" s="8" t="s">
        <v>73</v>
      </c>
      <c r="C79" s="9">
        <f>$B$2-77</f>
        <v>45544</v>
      </c>
    </row>
    <row r="80">
      <c r="A80" s="8" t="s">
        <v>74</v>
      </c>
      <c r="C80" s="9">
        <f>$B$2-47</f>
        <v>45574</v>
      </c>
    </row>
    <row r="81">
      <c r="A81" s="8" t="s">
        <v>75</v>
      </c>
      <c r="C81" s="10" t="s">
        <v>76</v>
      </c>
    </row>
    <row r="82">
      <c r="A82" s="8"/>
    </row>
    <row r="83">
      <c r="A83" s="7" t="s">
        <v>77</v>
      </c>
    </row>
    <row r="84">
      <c r="A84" s="8" t="s">
        <v>78</v>
      </c>
      <c r="C84" s="9">
        <f>$B$2-101</f>
        <v>45520</v>
      </c>
    </row>
    <row r="85">
      <c r="A85" s="8" t="s">
        <v>71</v>
      </c>
      <c r="C85" s="9">
        <f t="shared" ref="C85:C86" si="13">$B$2-94</f>
        <v>45527</v>
      </c>
    </row>
    <row r="86">
      <c r="A86" s="8" t="s">
        <v>79</v>
      </c>
      <c r="C86" s="9">
        <f t="shared" si="13"/>
        <v>45527</v>
      </c>
    </row>
    <row r="87">
      <c r="A87" s="8" t="s">
        <v>80</v>
      </c>
      <c r="C87" s="9">
        <f>$B$2-77</f>
        <v>45544</v>
      </c>
    </row>
    <row r="88">
      <c r="A88" s="8" t="s">
        <v>81</v>
      </c>
      <c r="C88" s="9">
        <f>$B$2-47</f>
        <v>45574</v>
      </c>
    </row>
    <row r="89">
      <c r="A89" s="8" t="s">
        <v>82</v>
      </c>
      <c r="C89" s="10" t="s">
        <v>76</v>
      </c>
    </row>
    <row r="91">
      <c r="A91" s="7" t="s">
        <v>83</v>
      </c>
    </row>
    <row r="92">
      <c r="A92" s="8" t="s">
        <v>84</v>
      </c>
      <c r="C92" s="9">
        <f>$B$2-101</f>
        <v>45520</v>
      </c>
    </row>
    <row r="93">
      <c r="A93" s="8" t="s">
        <v>85</v>
      </c>
      <c r="C93" s="9">
        <f>$B$2-49</f>
        <v>45572</v>
      </c>
    </row>
    <row r="94">
      <c r="A94" s="8" t="s">
        <v>86</v>
      </c>
      <c r="C94" s="9">
        <f>$B$2-48</f>
        <v>45573</v>
      </c>
    </row>
    <row r="95">
      <c r="A95" s="8" t="s">
        <v>87</v>
      </c>
      <c r="C95" s="9">
        <f>$B$2-47</f>
        <v>45574</v>
      </c>
    </row>
    <row r="96">
      <c r="A96" s="8" t="s">
        <v>88</v>
      </c>
      <c r="C96" s="9">
        <f>$B$2-46</f>
        <v>45575</v>
      </c>
    </row>
    <row r="97">
      <c r="A97" s="8" t="s">
        <v>89</v>
      </c>
      <c r="C97" s="9">
        <f>$B$2-30</f>
        <v>45591</v>
      </c>
    </row>
    <row r="98">
      <c r="A98" s="8" t="s">
        <v>90</v>
      </c>
      <c r="C98" s="9">
        <f>$B$2-1</f>
        <v>45620</v>
      </c>
    </row>
    <row r="99">
      <c r="A99" s="8" t="s">
        <v>91</v>
      </c>
      <c r="C99" s="10" t="s">
        <v>50</v>
      </c>
    </row>
    <row r="100">
      <c r="A100" s="8" t="s">
        <v>92</v>
      </c>
      <c r="C100" s="10" t="s">
        <v>52</v>
      </c>
    </row>
    <row r="102">
      <c r="A102" s="7" t="s">
        <v>93</v>
      </c>
    </row>
    <row r="103">
      <c r="A103" s="8" t="s">
        <v>94</v>
      </c>
      <c r="C103" s="9">
        <f>$B$2-101</f>
        <v>45520</v>
      </c>
    </row>
    <row r="104">
      <c r="A104" s="8" t="s">
        <v>95</v>
      </c>
      <c r="C104" s="9">
        <f>$B$2-44</f>
        <v>45577</v>
      </c>
    </row>
    <row r="105">
      <c r="A105" s="8" t="s">
        <v>96</v>
      </c>
      <c r="C105" s="9">
        <f t="shared" ref="C105:C107" si="14">$B$2-34</f>
        <v>45587</v>
      </c>
    </row>
    <row r="106">
      <c r="A106" s="8" t="s">
        <v>97</v>
      </c>
      <c r="C106" s="9">
        <f t="shared" si="14"/>
        <v>45587</v>
      </c>
    </row>
    <row r="107">
      <c r="A107" s="11" t="s">
        <v>98</v>
      </c>
      <c r="C107" s="9">
        <f t="shared" si="14"/>
        <v>45587</v>
      </c>
    </row>
    <row r="109">
      <c r="A109" s="7" t="s">
        <v>99</v>
      </c>
    </row>
    <row r="110">
      <c r="A110" s="8" t="s">
        <v>100</v>
      </c>
      <c r="C110" s="9">
        <f>$B$2-101</f>
        <v>45520</v>
      </c>
    </row>
    <row r="111">
      <c r="A111" s="8" t="s">
        <v>71</v>
      </c>
      <c r="C111" s="9">
        <f t="shared" ref="C111:C112" si="15">$B$2-94</f>
        <v>45527</v>
      </c>
    </row>
    <row r="112">
      <c r="A112" s="8" t="s">
        <v>101</v>
      </c>
      <c r="C112" s="9">
        <f t="shared" si="15"/>
        <v>45527</v>
      </c>
    </row>
    <row r="113">
      <c r="A113" s="8" t="s">
        <v>102</v>
      </c>
      <c r="C113" s="9">
        <f>$B$2-77</f>
        <v>45544</v>
      </c>
    </row>
    <row r="114">
      <c r="A114" s="8" t="s">
        <v>103</v>
      </c>
      <c r="C114" s="9">
        <f>$B$2-47</f>
        <v>45574</v>
      </c>
    </row>
    <row r="115">
      <c r="A115" s="8" t="s">
        <v>104</v>
      </c>
      <c r="C115" s="10" t="s">
        <v>76</v>
      </c>
    </row>
    <row r="116">
      <c r="C116" s="10"/>
    </row>
    <row r="117">
      <c r="A117" s="7" t="s">
        <v>105</v>
      </c>
    </row>
    <row r="118">
      <c r="A118" s="8" t="s">
        <v>106</v>
      </c>
      <c r="C118" s="9">
        <f>$B$2-101</f>
        <v>45520</v>
      </c>
    </row>
    <row r="119">
      <c r="A119" s="8" t="s">
        <v>107</v>
      </c>
      <c r="C119" s="9">
        <f>$B$2</f>
        <v>45621</v>
      </c>
    </row>
    <row r="120">
      <c r="A120" s="8" t="s">
        <v>107</v>
      </c>
      <c r="C120" s="9">
        <f>$B$2+7</f>
        <v>45628</v>
      </c>
    </row>
    <row r="121">
      <c r="A121" s="8" t="s">
        <v>107</v>
      </c>
      <c r="C121" s="9">
        <f>$B$2+14</f>
        <v>45635</v>
      </c>
    </row>
    <row r="122">
      <c r="A122" s="8" t="s">
        <v>107</v>
      </c>
      <c r="C122" s="9">
        <f>$B$2+21</f>
        <v>45642</v>
      </c>
    </row>
    <row r="123">
      <c r="A123" s="8" t="s">
        <v>107</v>
      </c>
      <c r="C123" s="9">
        <f>$B$2+28</f>
        <v>45649</v>
      </c>
    </row>
    <row r="124">
      <c r="A124" s="8" t="s">
        <v>107</v>
      </c>
      <c r="C124" s="9">
        <f>$B$2+35</f>
        <v>45656</v>
      </c>
    </row>
    <row r="125">
      <c r="A125" s="8" t="s">
        <v>107</v>
      </c>
      <c r="C125" s="9">
        <f>$B$2+42</f>
        <v>45663</v>
      </c>
    </row>
  </sheetData>
  <mergeCells count="11">
    <mergeCell ref="A91:C91"/>
    <mergeCell ref="A102:C102"/>
    <mergeCell ref="A109:C109"/>
    <mergeCell ref="A117:C117"/>
    <mergeCell ref="A4:C4"/>
    <mergeCell ref="A15:C15"/>
    <mergeCell ref="A24:C24"/>
    <mergeCell ref="A31:C31"/>
    <mergeCell ref="A54:C54"/>
    <mergeCell ref="A75:C75"/>
    <mergeCell ref="A83:C83"/>
  </mergeCells>
  <hyperlinks>
    <hyperlink r:id="rId1" ref="B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28.75"/>
    <col customWidth="1" min="2" max="2" width="13.13"/>
    <col customWidth="1" min="3" max="13" width="14.63"/>
  </cols>
  <sheetData>
    <row r="1" ht="26.25" customHeight="1">
      <c r="A1" s="12"/>
      <c r="B1" s="2" t="s">
        <v>0</v>
      </c>
      <c r="C1" s="3"/>
    </row>
    <row r="2">
      <c r="A2" s="13" t="s">
        <v>108</v>
      </c>
      <c r="B2" s="13" t="s">
        <v>109</v>
      </c>
      <c r="C2" s="14">
        <v>45505.0</v>
      </c>
      <c r="D2" s="14">
        <v>45536.0</v>
      </c>
      <c r="E2" s="14">
        <v>45566.0</v>
      </c>
      <c r="F2" s="14">
        <v>45597.0</v>
      </c>
      <c r="G2" s="15">
        <f>'Summary &amp; Timeline'!$B$2</f>
        <v>45621</v>
      </c>
      <c r="H2" s="15">
        <f>'Summary &amp; Timeline'!$B$2+7</f>
        <v>45628</v>
      </c>
      <c r="I2" s="15">
        <f>'Summary &amp; Timeline'!$B$2+14</f>
        <v>45635</v>
      </c>
      <c r="J2" s="15">
        <f>'Summary &amp; Timeline'!$B$2+21</f>
        <v>45642</v>
      </c>
      <c r="K2" s="15">
        <f>'Summary &amp; Timeline'!$B$2+28</f>
        <v>45649</v>
      </c>
      <c r="L2" s="15">
        <f>'Summary &amp; Timeline'!$B$2+35</f>
        <v>45656</v>
      </c>
      <c r="M2" s="15">
        <f>'Summary &amp; Timeline'!$B$2+42</f>
        <v>45663</v>
      </c>
    </row>
    <row r="3">
      <c r="A3" s="16" t="s">
        <v>110</v>
      </c>
    </row>
    <row r="4">
      <c r="A4" s="8" t="s">
        <v>111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>
      <c r="A5" s="8" t="s">
        <v>112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>
      <c r="A6" s="8" t="s">
        <v>113</v>
      </c>
      <c r="C6" s="4"/>
      <c r="D6" s="17"/>
      <c r="E6" s="17"/>
      <c r="F6" s="17"/>
      <c r="G6" s="17"/>
      <c r="H6" s="17"/>
      <c r="I6" s="17"/>
      <c r="J6" s="17"/>
      <c r="K6" s="17"/>
      <c r="L6" s="17"/>
      <c r="M6" s="17"/>
    </row>
    <row r="7">
      <c r="A7" s="8" t="s">
        <v>114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>
      <c r="A8" s="8" t="s">
        <v>115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>
      <c r="A9" s="8" t="s">
        <v>116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>
      <c r="A10" s="8" t="s">
        <v>117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>
      <c r="A11" s="8" t="s">
        <v>118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>
      <c r="A13" s="18" t="s">
        <v>24</v>
      </c>
    </row>
    <row r="14">
      <c r="A14" s="8" t="s">
        <v>119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>
      <c r="A15" s="8" t="s">
        <v>120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>
      <c r="A16" s="8" t="s">
        <v>121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>
      <c r="A17" s="8" t="s">
        <v>117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8">
      <c r="A18" s="8" t="s">
        <v>122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>
      <c r="A19" s="8" t="s">
        <v>118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>
      <c r="A20" s="8" t="s">
        <v>123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</row>
    <row r="21"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</row>
    <row r="22">
      <c r="A22" s="18" t="s">
        <v>30</v>
      </c>
    </row>
    <row r="23">
      <c r="A23" s="8" t="s">
        <v>124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</row>
    <row r="24">
      <c r="A24" s="8" t="s">
        <v>121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</row>
    <row r="25">
      <c r="A25" s="8" t="s">
        <v>117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6">
      <c r="A26" s="8" t="s">
        <v>118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</row>
    <row r="27"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</row>
    <row r="28">
      <c r="A28" s="18" t="s">
        <v>53</v>
      </c>
    </row>
    <row r="29">
      <c r="A29" s="8" t="s">
        <v>124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</row>
    <row r="30">
      <c r="A30" s="8" t="s">
        <v>121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  <row r="31">
      <c r="A31" s="8" t="s">
        <v>117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2">
      <c r="A32" s="8" t="s">
        <v>118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</row>
    <row r="33"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  <row r="34">
      <c r="A34" s="18" t="s">
        <v>69</v>
      </c>
    </row>
    <row r="35">
      <c r="A35" s="8" t="s">
        <v>125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</row>
    <row r="36">
      <c r="A36" s="8" t="s">
        <v>126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</row>
    <row r="37">
      <c r="A37" s="8" t="s">
        <v>127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8">
      <c r="A38" s="8" t="s">
        <v>117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</row>
    <row r="39">
      <c r="A39" s="8" t="s">
        <v>118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</row>
    <row r="40"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</row>
    <row r="41">
      <c r="A41" s="18" t="s">
        <v>77</v>
      </c>
    </row>
    <row r="42">
      <c r="A42" s="8" t="s">
        <v>113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</row>
    <row r="43">
      <c r="A43" s="8" t="s">
        <v>111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4">
      <c r="A44" s="8" t="s">
        <v>117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</row>
    <row r="45">
      <c r="A45" s="8" t="s">
        <v>122</v>
      </c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>
      <c r="A46" s="8" t="s">
        <v>118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</row>
    <row r="47">
      <c r="A47" s="8" t="s">
        <v>123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</row>
    <row r="48">
      <c r="A48" s="8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</row>
    <row r="49">
      <c r="A49" s="18" t="s">
        <v>83</v>
      </c>
    </row>
    <row r="50">
      <c r="A50" s="8" t="s">
        <v>119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</row>
    <row r="51">
      <c r="A51" s="8" t="s">
        <v>120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</row>
    <row r="52">
      <c r="A52" s="8" t="s">
        <v>121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</row>
    <row r="53">
      <c r="A53" s="8" t="s">
        <v>117</v>
      </c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>
      <c r="A54" s="8" t="s">
        <v>122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</row>
    <row r="55">
      <c r="A55" s="8" t="s">
        <v>118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</row>
    <row r="56">
      <c r="A56" s="8" t="s">
        <v>123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</row>
    <row r="57">
      <c r="A57" s="8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</row>
    <row r="58">
      <c r="A58" s="18" t="s">
        <v>93</v>
      </c>
    </row>
    <row r="59">
      <c r="A59" s="8" t="s">
        <v>128</v>
      </c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</row>
    <row r="60">
      <c r="A60" s="8" t="s">
        <v>119</v>
      </c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</row>
    <row r="61">
      <c r="A61" s="8" t="s">
        <v>114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</row>
    <row r="62">
      <c r="A62" s="8" t="s">
        <v>129</v>
      </c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</row>
    <row r="63">
      <c r="A63" s="8" t="s">
        <v>117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</row>
    <row r="64">
      <c r="A64" s="8" t="s">
        <v>118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</row>
    <row r="65"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</row>
    <row r="66">
      <c r="A66" s="18" t="s">
        <v>99</v>
      </c>
    </row>
    <row r="67">
      <c r="A67" s="8" t="s">
        <v>119</v>
      </c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</row>
    <row r="68">
      <c r="A68" s="8" t="s">
        <v>114</v>
      </c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</row>
    <row r="69">
      <c r="A69" s="8" t="s">
        <v>129</v>
      </c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</row>
    <row r="70">
      <c r="A70" s="8" t="s">
        <v>127</v>
      </c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</row>
    <row r="71">
      <c r="A71" s="8" t="s">
        <v>117</v>
      </c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</row>
    <row r="72">
      <c r="A72" s="8" t="s">
        <v>118</v>
      </c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</row>
    <row r="73"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</row>
    <row r="74"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</row>
    <row r="75"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</row>
    <row r="76"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</row>
    <row r="77"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</row>
    <row r="78"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</row>
    <row r="79"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</row>
    <row r="80"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</row>
    <row r="81"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</row>
    <row r="82"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</row>
    <row r="83"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</row>
    <row r="84"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</row>
    <row r="85"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</row>
    <row r="86"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</row>
    <row r="87"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</row>
    <row r="88"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</row>
    <row r="89"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</row>
    <row r="90"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</row>
    <row r="91"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</row>
    <row r="92"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</row>
    <row r="93"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</row>
    <row r="94"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</row>
    <row r="95"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</row>
    <row r="96"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</row>
    <row r="97"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</row>
    <row r="98"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</row>
    <row r="99"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</row>
    <row r="100"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</row>
    <row r="101"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</row>
    <row r="102"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</row>
    <row r="103"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</row>
    <row r="104"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</row>
    <row r="105"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</row>
    <row r="106"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</row>
    <row r="107"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</row>
    <row r="108"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</row>
    <row r="109"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</row>
    <row r="110"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</row>
    <row r="111"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</row>
    <row r="112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</row>
    <row r="113"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</row>
    <row r="114"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</row>
    <row r="115"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</row>
    <row r="116"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</row>
    <row r="117"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</row>
    <row r="118"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</row>
    <row r="119"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</row>
    <row r="120"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</row>
    <row r="121"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</row>
    <row r="122"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</row>
    <row r="123"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</row>
    <row r="124"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</row>
    <row r="125"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</row>
    <row r="126"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</row>
    <row r="127"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</row>
    <row r="128"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</row>
    <row r="129"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</row>
    <row r="130"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</row>
    <row r="131"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</row>
    <row r="132"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</row>
    <row r="133"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</row>
    <row r="134"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</row>
    <row r="135"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</row>
    <row r="136"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</row>
    <row r="137"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</row>
    <row r="138"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</row>
    <row r="139"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</row>
    <row r="140"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</row>
    <row r="141"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</row>
    <row r="142"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</row>
    <row r="143"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</row>
    <row r="144"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</row>
    <row r="145"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</row>
    <row r="146"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</row>
    <row r="147"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</row>
    <row r="148"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</row>
    <row r="149"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</row>
    <row r="150"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</row>
    <row r="151"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</row>
    <row r="152"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</row>
    <row r="153"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</row>
    <row r="154"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</row>
    <row r="155"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</row>
    <row r="156"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</row>
    <row r="157"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</row>
    <row r="158"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</row>
    <row r="159"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</row>
    <row r="160"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</row>
    <row r="161"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</row>
    <row r="162"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</row>
    <row r="163"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</row>
    <row r="164"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</row>
    <row r="165"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</row>
    <row r="166"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</row>
    <row r="167"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</row>
    <row r="168"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</row>
    <row r="169"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</row>
    <row r="170"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</row>
    <row r="171"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</row>
    <row r="172"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</row>
    <row r="173"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</row>
    <row r="174"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</row>
    <row r="175"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</row>
    <row r="176"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</row>
    <row r="177"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</row>
    <row r="178"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</row>
    <row r="179"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</row>
    <row r="180"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</row>
    <row r="181"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</row>
    <row r="182"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</row>
    <row r="183"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</row>
    <row r="184"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</row>
    <row r="185"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</row>
    <row r="186"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</row>
    <row r="187"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</row>
    <row r="188"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</row>
    <row r="189"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</row>
    <row r="190"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</row>
    <row r="191"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</row>
    <row r="192"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</row>
    <row r="193"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</row>
    <row r="194"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</row>
    <row r="195"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</row>
    <row r="196"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</row>
    <row r="197"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</row>
    <row r="198"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</row>
    <row r="199"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</row>
    <row r="200"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</row>
    <row r="201"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</row>
    <row r="202"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</row>
    <row r="203"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</row>
    <row r="204"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</row>
    <row r="205"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</row>
    <row r="206"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</row>
    <row r="207"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</row>
    <row r="208"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</row>
    <row r="209"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</row>
    <row r="210"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</row>
    <row r="211"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</row>
    <row r="212"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</row>
    <row r="213"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</row>
    <row r="214"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</row>
    <row r="215"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</row>
    <row r="216"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</row>
    <row r="217"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</row>
    <row r="218"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</row>
    <row r="219"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</row>
    <row r="220"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</row>
    <row r="221"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</row>
    <row r="222"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</row>
    <row r="223"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</row>
    <row r="224"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</row>
    <row r="225"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</row>
    <row r="226"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</row>
    <row r="227"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</row>
    <row r="228"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</row>
    <row r="229"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</row>
    <row r="230"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</row>
    <row r="231"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</row>
    <row r="232"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</row>
    <row r="233"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</row>
    <row r="234"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</row>
    <row r="235"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</row>
    <row r="236"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</row>
    <row r="237"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</row>
    <row r="238"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</row>
    <row r="239"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</row>
    <row r="240"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</row>
    <row r="241"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</row>
    <row r="242"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</row>
    <row r="243"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</row>
    <row r="244"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</row>
    <row r="245"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</row>
    <row r="246"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</row>
    <row r="247"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</row>
    <row r="248"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</row>
    <row r="249"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</row>
    <row r="250"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</row>
    <row r="251"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</row>
    <row r="252"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</row>
    <row r="253"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</row>
    <row r="254"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</row>
    <row r="255"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</row>
    <row r="256"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</row>
    <row r="257"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</row>
    <row r="258"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</row>
    <row r="259"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</row>
    <row r="260"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</row>
    <row r="261"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</row>
    <row r="262"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</row>
    <row r="263"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</row>
    <row r="264"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</row>
    <row r="265"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</row>
    <row r="266"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</row>
    <row r="267"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</row>
    <row r="268"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</row>
    <row r="269"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</row>
    <row r="270"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</row>
    <row r="271"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</row>
    <row r="272"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</row>
    <row r="273"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</row>
    <row r="274"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</row>
    <row r="275"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</row>
    <row r="276"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</row>
    <row r="277"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</row>
    <row r="278"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</row>
    <row r="279"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</row>
    <row r="280"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</row>
    <row r="281"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</row>
    <row r="282"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</row>
    <row r="283"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</row>
    <row r="284"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</row>
    <row r="285"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</row>
    <row r="286"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</row>
    <row r="287"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</row>
    <row r="288"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</row>
    <row r="289"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</row>
    <row r="290"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</row>
    <row r="291"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</row>
    <row r="292"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</row>
    <row r="293"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</row>
    <row r="294"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</row>
    <row r="295"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</row>
    <row r="296"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</row>
    <row r="297"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</row>
    <row r="298"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</row>
    <row r="299"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</row>
    <row r="300"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</row>
    <row r="301"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</row>
    <row r="302"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</row>
    <row r="303"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</row>
    <row r="304"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</row>
    <row r="305"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</row>
    <row r="306"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</row>
    <row r="307"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</row>
    <row r="308"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</row>
    <row r="309"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</row>
    <row r="310"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</row>
    <row r="311"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</row>
    <row r="312"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</row>
    <row r="313"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</row>
    <row r="314"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</row>
    <row r="315"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</row>
    <row r="316"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</row>
    <row r="317"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</row>
    <row r="318"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</row>
    <row r="319"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</row>
    <row r="320"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</row>
    <row r="321"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</row>
    <row r="322"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</row>
    <row r="323"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</row>
    <row r="324"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</row>
    <row r="325"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</row>
    <row r="326"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</row>
    <row r="327"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</row>
    <row r="328"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</row>
    <row r="329"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</row>
    <row r="330"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</row>
    <row r="331"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</row>
    <row r="332"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</row>
    <row r="333"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</row>
    <row r="334"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</row>
    <row r="335"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</row>
    <row r="336"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</row>
    <row r="337"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</row>
    <row r="338"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</row>
    <row r="339"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</row>
    <row r="340"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</row>
    <row r="341"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</row>
    <row r="342"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</row>
    <row r="343"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</row>
    <row r="344"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</row>
    <row r="345"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</row>
    <row r="346"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</row>
    <row r="347"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</row>
    <row r="348"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</row>
    <row r="349"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</row>
    <row r="350"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</row>
    <row r="351"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</row>
    <row r="352"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</row>
    <row r="353"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</row>
    <row r="354"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</row>
    <row r="355"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</row>
    <row r="356"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</row>
    <row r="357"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</row>
    <row r="358"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</row>
    <row r="359"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</row>
    <row r="360"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</row>
    <row r="361"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</row>
    <row r="362"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</row>
    <row r="363"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</row>
    <row r="364"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</row>
    <row r="365"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</row>
    <row r="366"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</row>
    <row r="367"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</row>
    <row r="368"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</row>
    <row r="369"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</row>
    <row r="370"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</row>
    <row r="371"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</row>
    <row r="372"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</row>
    <row r="373"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</row>
    <row r="374"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</row>
    <row r="375"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</row>
    <row r="376"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</row>
    <row r="377"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</row>
    <row r="378"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</row>
    <row r="379"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</row>
    <row r="380"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</row>
    <row r="381"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</row>
    <row r="382"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</row>
    <row r="383"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</row>
    <row r="384"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</row>
    <row r="385"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</row>
    <row r="386"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</row>
    <row r="387"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</row>
    <row r="388"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</row>
    <row r="389"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</row>
    <row r="390"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</row>
    <row r="391"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</row>
    <row r="392"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</row>
    <row r="393"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</row>
    <row r="394"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</row>
    <row r="395"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</row>
    <row r="396"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</row>
    <row r="397"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</row>
    <row r="398"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</row>
    <row r="399"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</row>
    <row r="400"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</row>
    <row r="401"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</row>
    <row r="402"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</row>
    <row r="403"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</row>
    <row r="404"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</row>
    <row r="405"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</row>
    <row r="406"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</row>
    <row r="407"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</row>
    <row r="408"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</row>
    <row r="409"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</row>
    <row r="410"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</row>
    <row r="411"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</row>
    <row r="412"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</row>
    <row r="413"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</row>
    <row r="414"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</row>
    <row r="415"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</row>
    <row r="416"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</row>
    <row r="417"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</row>
    <row r="418"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</row>
    <row r="419"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</row>
    <row r="420"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</row>
    <row r="421"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</row>
    <row r="422"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</row>
    <row r="423"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</row>
    <row r="424"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</row>
    <row r="425"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</row>
    <row r="426"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</row>
    <row r="427"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</row>
    <row r="428"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</row>
    <row r="429"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</row>
    <row r="430"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</row>
    <row r="431"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</row>
    <row r="432"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</row>
    <row r="433"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</row>
    <row r="434"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</row>
    <row r="435"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</row>
    <row r="436"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</row>
    <row r="437"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</row>
    <row r="438"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</row>
    <row r="439"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</row>
    <row r="440"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</row>
    <row r="441"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</row>
    <row r="442"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</row>
    <row r="443"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</row>
    <row r="444"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</row>
    <row r="445"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</row>
    <row r="446"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</row>
    <row r="447"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</row>
    <row r="448"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</row>
    <row r="449"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</row>
    <row r="450"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</row>
    <row r="451"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</row>
    <row r="452"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</row>
    <row r="453"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</row>
    <row r="454"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</row>
    <row r="455"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</row>
    <row r="456"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</row>
    <row r="457"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</row>
    <row r="458"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</row>
    <row r="459"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</row>
    <row r="460"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</row>
    <row r="461"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</row>
    <row r="462"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</row>
    <row r="463"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</row>
    <row r="464"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</row>
    <row r="465"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</row>
    <row r="466"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</row>
    <row r="467"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</row>
    <row r="468"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</row>
    <row r="469"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</row>
    <row r="470"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</row>
    <row r="471"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</row>
    <row r="472"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</row>
    <row r="473"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</row>
    <row r="474"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</row>
    <row r="475"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</row>
    <row r="476"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</row>
    <row r="477"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</row>
    <row r="478"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</row>
    <row r="479"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</row>
    <row r="480"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</row>
    <row r="481"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</row>
    <row r="482"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</row>
    <row r="483"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</row>
    <row r="484"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</row>
    <row r="485"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</row>
    <row r="486"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</row>
    <row r="487"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</row>
    <row r="488"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</row>
    <row r="489"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</row>
    <row r="490"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</row>
    <row r="491"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</row>
    <row r="492"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</row>
    <row r="493"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</row>
    <row r="494"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</row>
    <row r="495"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</row>
    <row r="496"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</row>
    <row r="497"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</row>
    <row r="498"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</row>
    <row r="499"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</row>
    <row r="500"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</row>
    <row r="501"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</row>
    <row r="502"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</row>
    <row r="503"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</row>
    <row r="504"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</row>
    <row r="505"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</row>
    <row r="506"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</row>
    <row r="507"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</row>
    <row r="508"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</row>
    <row r="509"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</row>
    <row r="510"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</row>
    <row r="511"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</row>
    <row r="512"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</row>
    <row r="513"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</row>
    <row r="514"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</row>
    <row r="515"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</row>
    <row r="516"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</row>
    <row r="517"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</row>
    <row r="518"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</row>
    <row r="519"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</row>
    <row r="520"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</row>
    <row r="521"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</row>
    <row r="522"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</row>
    <row r="523"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</row>
    <row r="524"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</row>
    <row r="525"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</row>
    <row r="526"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</row>
    <row r="527"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</row>
    <row r="528"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</row>
    <row r="529"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</row>
    <row r="530"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</row>
    <row r="531"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</row>
    <row r="532"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</row>
    <row r="533"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</row>
    <row r="534"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</row>
    <row r="535"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</row>
    <row r="536"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</row>
    <row r="537"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</row>
    <row r="538"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</row>
    <row r="539"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</row>
    <row r="540"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</row>
    <row r="541"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</row>
    <row r="542"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</row>
    <row r="543"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</row>
    <row r="544"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</row>
    <row r="545"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</row>
    <row r="546"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</row>
    <row r="547"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</row>
    <row r="548"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</row>
    <row r="549"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</row>
    <row r="550"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</row>
    <row r="551"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</row>
    <row r="552"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</row>
    <row r="553"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</row>
    <row r="554"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</row>
    <row r="555"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</row>
    <row r="556"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</row>
    <row r="557"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</row>
    <row r="558"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</row>
    <row r="559"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</row>
    <row r="560"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</row>
    <row r="561"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</row>
    <row r="562"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</row>
    <row r="563"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</row>
    <row r="564"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</row>
    <row r="565"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</row>
    <row r="566"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</row>
    <row r="567"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</row>
    <row r="568"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</row>
    <row r="569"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</row>
    <row r="570"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</row>
    <row r="571"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</row>
    <row r="572"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</row>
    <row r="573"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</row>
    <row r="574"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</row>
    <row r="575"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</row>
    <row r="576"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</row>
    <row r="577"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</row>
    <row r="578"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</row>
    <row r="579"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</row>
    <row r="580"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</row>
    <row r="581"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</row>
    <row r="582"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</row>
    <row r="583"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</row>
    <row r="584"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</row>
    <row r="585"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</row>
    <row r="586"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</row>
    <row r="587"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</row>
    <row r="588"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</row>
    <row r="589"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</row>
    <row r="590"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</row>
    <row r="591"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</row>
    <row r="592"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</row>
    <row r="593"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</row>
    <row r="594"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</row>
    <row r="595"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</row>
    <row r="596"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</row>
    <row r="597"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</row>
    <row r="598"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</row>
    <row r="599"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</row>
    <row r="600"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</row>
    <row r="601"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</row>
    <row r="602"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</row>
    <row r="603"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</row>
    <row r="604"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</row>
    <row r="605"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</row>
    <row r="606"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</row>
    <row r="607"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</row>
    <row r="608"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</row>
    <row r="609"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</row>
    <row r="610"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</row>
    <row r="611"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</row>
    <row r="612"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</row>
    <row r="613"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</row>
    <row r="614"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</row>
    <row r="615"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</row>
    <row r="616"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</row>
    <row r="617"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</row>
    <row r="618"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</row>
    <row r="619"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</row>
    <row r="620"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</row>
    <row r="621"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</row>
    <row r="622"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</row>
    <row r="623"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</row>
    <row r="624"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</row>
    <row r="625"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</row>
    <row r="626"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</row>
    <row r="627"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</row>
    <row r="628"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</row>
    <row r="629"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</row>
    <row r="630"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</row>
    <row r="631"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</row>
    <row r="632"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</row>
    <row r="633"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</row>
    <row r="634"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</row>
    <row r="635"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</row>
    <row r="636"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</row>
    <row r="637"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</row>
    <row r="638"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</row>
    <row r="639"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</row>
    <row r="640"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</row>
    <row r="641"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</row>
    <row r="642"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</row>
    <row r="643"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</row>
    <row r="644"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</row>
    <row r="645"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</row>
    <row r="646"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</row>
    <row r="647"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</row>
    <row r="648"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</row>
    <row r="649"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</row>
    <row r="650"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</row>
    <row r="651"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</row>
    <row r="652"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</row>
    <row r="653"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</row>
    <row r="654"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</row>
    <row r="655"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</row>
    <row r="656"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</row>
    <row r="657"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</row>
    <row r="658"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</row>
    <row r="659"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</row>
    <row r="660"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</row>
    <row r="661"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</row>
    <row r="662"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</row>
    <row r="663"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</row>
    <row r="664"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</row>
    <row r="665"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</row>
    <row r="666"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</row>
    <row r="667"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</row>
    <row r="668"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</row>
    <row r="669"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</row>
    <row r="670"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</row>
    <row r="671"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</row>
    <row r="672"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</row>
    <row r="673"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</row>
    <row r="674"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</row>
    <row r="675"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</row>
    <row r="676"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</row>
    <row r="677"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</row>
    <row r="678"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</row>
    <row r="679"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</row>
    <row r="680"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</row>
    <row r="681"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</row>
    <row r="682"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</row>
    <row r="683"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</row>
    <row r="684"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</row>
    <row r="685"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</row>
    <row r="686"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</row>
    <row r="687"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</row>
    <row r="688"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</row>
    <row r="689"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</row>
    <row r="690"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</row>
    <row r="691"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</row>
    <row r="692"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</row>
    <row r="693"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</row>
    <row r="694"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</row>
    <row r="695"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</row>
    <row r="696"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</row>
    <row r="697"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</row>
    <row r="698"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</row>
    <row r="699"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</row>
    <row r="700"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</row>
    <row r="701"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</row>
    <row r="702"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</row>
    <row r="703"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</row>
    <row r="704"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</row>
    <row r="705"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</row>
    <row r="706"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</row>
    <row r="707"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</row>
    <row r="708"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</row>
    <row r="709"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</row>
    <row r="710"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</row>
    <row r="711"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</row>
    <row r="712"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</row>
    <row r="713"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</row>
    <row r="714"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</row>
    <row r="715"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</row>
    <row r="716"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</row>
    <row r="717"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</row>
    <row r="718"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</row>
    <row r="719"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</row>
    <row r="720"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</row>
    <row r="721"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</row>
    <row r="722"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</row>
    <row r="723"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</row>
    <row r="724"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</row>
    <row r="725"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</row>
    <row r="726"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</row>
    <row r="727"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</row>
    <row r="728"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</row>
    <row r="729"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</row>
    <row r="730"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</row>
    <row r="731"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</row>
    <row r="732"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</row>
    <row r="733"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</row>
    <row r="734"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</row>
    <row r="735"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</row>
    <row r="736"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</row>
    <row r="737"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</row>
    <row r="738"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</row>
    <row r="739"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</row>
    <row r="740"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</row>
    <row r="741"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</row>
    <row r="742"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</row>
    <row r="743"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</row>
    <row r="744"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</row>
    <row r="745"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</row>
    <row r="746"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</row>
    <row r="747"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</row>
    <row r="748"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</row>
    <row r="749"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</row>
    <row r="750"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</row>
    <row r="751"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</row>
    <row r="752"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</row>
    <row r="753"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</row>
    <row r="754"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</row>
    <row r="755"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</row>
    <row r="756"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</row>
    <row r="757"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</row>
    <row r="758"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</row>
    <row r="759"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</row>
    <row r="760"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</row>
    <row r="761"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</row>
    <row r="762"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</row>
    <row r="763"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</row>
    <row r="764"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</row>
    <row r="765"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</row>
    <row r="766"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</row>
    <row r="767"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</row>
    <row r="768"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</row>
    <row r="769"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</row>
    <row r="770"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</row>
    <row r="771"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</row>
    <row r="772"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</row>
    <row r="773"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</row>
    <row r="774"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</row>
    <row r="775"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</row>
    <row r="776"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</row>
    <row r="777"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</row>
    <row r="778"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</row>
    <row r="779"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</row>
    <row r="780"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</row>
    <row r="781"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</row>
    <row r="782"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</row>
    <row r="783"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</row>
    <row r="784"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</row>
    <row r="785"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</row>
    <row r="786"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</row>
    <row r="787"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</row>
    <row r="788"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</row>
    <row r="789"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</row>
    <row r="790"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</row>
    <row r="791"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</row>
    <row r="792"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</row>
    <row r="793"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</row>
    <row r="794"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</row>
    <row r="795"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</row>
    <row r="796"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</row>
    <row r="797"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</row>
    <row r="798"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</row>
    <row r="799"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</row>
    <row r="800"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</row>
    <row r="801"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</row>
    <row r="802"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</row>
    <row r="803"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</row>
    <row r="804"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</row>
    <row r="805"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</row>
    <row r="806"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</row>
    <row r="807"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</row>
    <row r="808"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</row>
    <row r="809"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</row>
    <row r="810"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</row>
    <row r="811"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</row>
    <row r="812"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</row>
    <row r="813"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</row>
    <row r="814"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</row>
    <row r="815"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</row>
    <row r="816"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</row>
    <row r="817"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</row>
    <row r="818"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</row>
    <row r="819"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</row>
    <row r="820"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</row>
    <row r="821"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</row>
    <row r="822"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</row>
    <row r="823"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</row>
    <row r="824"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</row>
    <row r="825"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</row>
    <row r="826"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</row>
    <row r="827"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</row>
    <row r="828"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</row>
    <row r="829"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</row>
    <row r="830"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</row>
    <row r="831"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</row>
    <row r="832"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</row>
    <row r="833"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</row>
    <row r="834"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</row>
    <row r="835"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</row>
    <row r="836"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</row>
    <row r="837"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</row>
    <row r="838"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</row>
    <row r="839"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</row>
    <row r="840"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</row>
    <row r="841"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</row>
    <row r="842"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</row>
    <row r="843"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</row>
    <row r="844"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</row>
    <row r="845"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</row>
    <row r="846"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</row>
    <row r="847"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</row>
    <row r="848"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</row>
    <row r="849"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</row>
    <row r="850"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</row>
    <row r="851"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</row>
    <row r="852"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</row>
    <row r="853"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</row>
    <row r="854"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</row>
    <row r="855"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</row>
    <row r="856"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</row>
    <row r="857"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</row>
    <row r="858"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</row>
    <row r="859"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</row>
    <row r="860"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</row>
    <row r="861"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</row>
    <row r="862"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</row>
    <row r="863"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</row>
    <row r="864"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</row>
    <row r="865"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</row>
    <row r="866"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</row>
    <row r="867"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</row>
    <row r="868"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</row>
    <row r="869"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</row>
    <row r="870"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</row>
    <row r="871"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</row>
    <row r="872"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</row>
    <row r="873"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</row>
    <row r="874"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</row>
    <row r="875"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</row>
    <row r="876"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</row>
    <row r="877"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</row>
    <row r="878"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</row>
    <row r="879"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</row>
    <row r="880"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</row>
    <row r="881"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</row>
    <row r="882"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</row>
    <row r="883"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</row>
    <row r="884"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</row>
    <row r="885"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</row>
    <row r="886"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</row>
    <row r="887"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</row>
    <row r="888"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</row>
    <row r="889"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</row>
    <row r="890"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</row>
    <row r="891"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</row>
    <row r="892"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</row>
    <row r="893"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</row>
    <row r="894"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</row>
    <row r="895"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</row>
    <row r="896"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</row>
    <row r="897"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</row>
    <row r="898"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</row>
    <row r="899"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</row>
    <row r="900"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</row>
    <row r="901"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</row>
    <row r="902"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</row>
    <row r="903"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</row>
    <row r="904"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</row>
    <row r="905"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</row>
    <row r="906"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</row>
    <row r="907"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</row>
    <row r="908"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</row>
    <row r="909"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</row>
    <row r="910"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</row>
    <row r="911"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</row>
    <row r="912"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</row>
    <row r="913"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</row>
    <row r="914"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</row>
    <row r="915"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</row>
    <row r="916"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</row>
    <row r="917"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</row>
    <row r="918"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</row>
    <row r="919"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</row>
    <row r="920"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</row>
    <row r="921"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</row>
    <row r="922"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</row>
    <row r="923"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</row>
    <row r="924"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</row>
    <row r="925"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</row>
    <row r="926"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</row>
    <row r="927"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</row>
    <row r="928"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</row>
    <row r="929"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</row>
    <row r="930"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</row>
    <row r="931"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</row>
    <row r="932"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</row>
    <row r="933"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</row>
    <row r="934"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</row>
    <row r="935"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</row>
    <row r="936"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</row>
    <row r="937"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</row>
    <row r="938"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</row>
    <row r="939"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</row>
    <row r="940"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</row>
    <row r="941"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</row>
    <row r="942"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</row>
    <row r="943"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</row>
    <row r="944"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</row>
    <row r="945"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</row>
    <row r="946"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</row>
    <row r="947"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</row>
    <row r="948"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</row>
    <row r="949"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</row>
    <row r="950"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</row>
    <row r="951"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</row>
    <row r="952"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</row>
    <row r="953"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</row>
    <row r="954"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</row>
    <row r="955"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</row>
    <row r="956"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</row>
    <row r="957"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</row>
    <row r="958"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</row>
    <row r="959"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</row>
    <row r="960"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</row>
    <row r="961"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</row>
    <row r="962"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</row>
    <row r="963"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</row>
    <row r="964"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</row>
    <row r="965"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</row>
    <row r="966"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</row>
    <row r="967"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</row>
    <row r="968"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</row>
    <row r="969"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</row>
    <row r="970"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</row>
    <row r="971"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</row>
    <row r="972"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</row>
    <row r="973"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</row>
    <row r="974"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</row>
    <row r="975"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</row>
    <row r="976"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</row>
    <row r="977"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</row>
    <row r="978"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</row>
    <row r="979"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</row>
    <row r="980"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</row>
    <row r="981"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</row>
    <row r="982"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</row>
    <row r="983"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</row>
    <row r="984"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</row>
    <row r="985"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</row>
    <row r="986"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</row>
    <row r="987"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</row>
    <row r="988"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</row>
    <row r="989"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</row>
    <row r="990"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</row>
    <row r="991"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</row>
    <row r="992"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</row>
    <row r="993"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</row>
    <row r="994"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</row>
    <row r="995"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</row>
    <row r="996"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</row>
    <row r="997"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</row>
    <row r="998"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</row>
    <row r="999"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</row>
    <row r="1000"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</row>
  </sheetData>
  <mergeCells count="9">
    <mergeCell ref="A58:M58"/>
    <mergeCell ref="A66:M66"/>
    <mergeCell ref="A3:M3"/>
    <mergeCell ref="A13:M13"/>
    <mergeCell ref="A22:M22"/>
    <mergeCell ref="A28:M28"/>
    <mergeCell ref="A34:M34"/>
    <mergeCell ref="A41:M41"/>
    <mergeCell ref="A49:M49"/>
  </mergeCells>
  <hyperlinks>
    <hyperlink r:id="rId1" ref="B1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51.88"/>
    <col customWidth="1" min="2" max="3" width="25.25"/>
  </cols>
  <sheetData>
    <row r="1" ht="24.0" customHeight="1">
      <c r="A1" s="1"/>
      <c r="B1" s="2" t="s">
        <v>0</v>
      </c>
      <c r="C1" s="6"/>
    </row>
    <row r="2">
      <c r="A2" s="13" t="s">
        <v>130</v>
      </c>
      <c r="B2" s="6" t="s">
        <v>5</v>
      </c>
      <c r="C2" s="6" t="s">
        <v>131</v>
      </c>
    </row>
    <row r="3">
      <c r="A3" s="19" t="str">
        <f>'Summary &amp; Timeline'!A4</f>
        <v>🌎 UNIVERSAL 🌎</v>
      </c>
      <c r="B3" s="20" t="str">
        <f>'Summary &amp; Timeline'!C4</f>
        <v/>
      </c>
      <c r="C3" s="19"/>
    </row>
    <row r="4">
      <c r="A4" s="21" t="str">
        <f>'Summary &amp; Timeline'!A5</f>
        <v>Review Previous Year Holiday Sale Performance</v>
      </c>
      <c r="B4" s="22">
        <f>'Summary &amp; Timeline'!C5</f>
        <v>45509</v>
      </c>
      <c r="C4" s="21"/>
    </row>
    <row r="5">
      <c r="A5" s="21" t="str">
        <f>'Summary &amp; Timeline'!A6</f>
        <v>Research Competitor &amp; Market Trends</v>
      </c>
      <c r="B5" s="22">
        <f>'Summary &amp; Timeline'!C6</f>
        <v>45509</v>
      </c>
      <c r="C5" s="21"/>
    </row>
    <row r="6">
      <c r="A6" s="21" t="str">
        <f>'Summary &amp; Timeline'!A7</f>
        <v>Define Core Audience (Interests, Demographics &amp; Geography)</v>
      </c>
      <c r="B6" s="22">
        <f>'Summary &amp; Timeline'!C7</f>
        <v>45509</v>
      </c>
      <c r="C6" s="21"/>
    </row>
    <row r="7">
      <c r="A7" s="21" t="str">
        <f>'Summary &amp; Timeline'!A9</f>
        <v>Optimize GA4 &amp; GTM Configurations</v>
      </c>
      <c r="B7" s="22">
        <f>'Summary &amp; Timeline'!C9</f>
        <v>45512</v>
      </c>
      <c r="C7" s="21"/>
    </row>
    <row r="8">
      <c r="A8" s="21" t="str">
        <f>'Summary &amp; Timeline'!A10</f>
        <v>Define Uniform Design Elements</v>
      </c>
      <c r="B8" s="22">
        <f>'Summary &amp; Timeline'!C10</f>
        <v>45536</v>
      </c>
      <c r="C8" s="21"/>
    </row>
    <row r="9">
      <c r="A9" s="21" t="str">
        <f>'Summary &amp; Timeline'!A11</f>
        <v>Create Optimized Promo Codes</v>
      </c>
      <c r="B9" s="22">
        <f>'Summary &amp; Timeline'!C11</f>
        <v>45520</v>
      </c>
      <c r="C9" s="21"/>
    </row>
    <row r="10">
      <c r="A10" s="21" t="str">
        <f>'Summary &amp; Timeline'!A12</f>
        <v>Set Code Freeze Dates</v>
      </c>
      <c r="B10" s="22">
        <f>'Summary &amp; Timeline'!C12</f>
        <v>45551</v>
      </c>
      <c r="C10" s="21"/>
    </row>
    <row r="11">
      <c r="A11" s="21" t="str">
        <f>'Summary &amp; Timeline'!A13</f>
        <v>Review Promotion Performance &amp; Analyze For 2025</v>
      </c>
      <c r="B11" s="22">
        <f>'Summary &amp; Timeline'!C13</f>
        <v>45721</v>
      </c>
      <c r="C11" s="21"/>
    </row>
    <row r="12">
      <c r="A12" s="21" t="str">
        <f>'Summary &amp; Timeline'!A14</f>
        <v/>
      </c>
      <c r="B12" s="23" t="str">
        <f>'Summary &amp; Timeline'!C14</f>
        <v/>
      </c>
    </row>
    <row r="13">
      <c r="A13" s="19" t="str">
        <f>'Summary &amp; Timeline'!A15</f>
        <v>📈 SEO / CRO 📈</v>
      </c>
      <c r="B13" s="20" t="str">
        <f>'Summary &amp; Timeline'!C15</f>
        <v/>
      </c>
      <c r="C13" s="19"/>
    </row>
    <row r="14">
      <c r="A14" s="21" t="str">
        <f>'Summary &amp; Timeline'!A16</f>
        <v>Test &amp; Resolve Site Speed Errors</v>
      </c>
      <c r="B14" s="22">
        <f>'Summary &amp; Timeline'!C16</f>
        <v>45501</v>
      </c>
      <c r="C14" s="21"/>
    </row>
    <row r="15">
      <c r="A15" s="21" t="str">
        <f>'Summary &amp; Timeline'!A17</f>
        <v>Test &amp; Resolve Mobile Usability Errors</v>
      </c>
      <c r="B15" s="22">
        <f>'Summary &amp; Timeline'!C17</f>
        <v>45501</v>
      </c>
      <c r="C15" s="21"/>
    </row>
    <row r="16">
      <c r="A16" s="21" t="str">
        <f>'Summary &amp; Timeline'!A18</f>
        <v>Define Strategy &amp; KPIs for Organic Performance</v>
      </c>
      <c r="B16" s="22">
        <f>'Summary &amp; Timeline'!C18</f>
        <v>45520</v>
      </c>
      <c r="C16" s="21"/>
    </row>
    <row r="17">
      <c r="A17" s="21" t="str">
        <f>'Summary &amp; Timeline'!A19</f>
        <v>Publish Preview Blog</v>
      </c>
      <c r="B17" s="22">
        <f>'Summary &amp; Timeline'!C19</f>
        <v>45556</v>
      </c>
      <c r="C17" s="21"/>
    </row>
    <row r="18">
      <c r="A18" s="21" t="str">
        <f>'Summary &amp; Timeline'!A20</f>
        <v>Publish Second Variant Preview Blog</v>
      </c>
      <c r="B18" s="22">
        <f>'Summary &amp; Timeline'!C20</f>
        <v>45591</v>
      </c>
      <c r="C18" s="21"/>
    </row>
    <row r="19">
      <c r="A19" s="21" t="str">
        <f>'Summary &amp; Timeline'!A21</f>
        <v>Develop A/B Test Landing Page Content</v>
      </c>
      <c r="B19" s="22">
        <f>'Summary &amp; Timeline'!C21</f>
        <v>45561</v>
      </c>
      <c r="C19" s="21"/>
    </row>
    <row r="20">
      <c r="A20" s="21" t="str">
        <f>'Summary &amp; Timeline'!A22</f>
        <v>Test Promo Codes</v>
      </c>
      <c r="B20" s="22">
        <f>'Summary &amp; Timeline'!C22</f>
        <v>45591</v>
      </c>
      <c r="C20" s="21"/>
    </row>
    <row r="21">
      <c r="A21" s="21" t="str">
        <f>'Summary &amp; Timeline'!A23</f>
        <v/>
      </c>
      <c r="B21" s="23" t="str">
        <f>'Summary &amp; Timeline'!C23</f>
        <v/>
      </c>
    </row>
    <row r="22">
      <c r="A22" s="19" t="str">
        <f>'Summary &amp; Timeline'!A24</f>
        <v>🔎 GOOGLE ADS 🔎</v>
      </c>
      <c r="B22" s="20" t="str">
        <f>'Summary &amp; Timeline'!C24</f>
        <v/>
      </c>
      <c r="C22" s="19"/>
    </row>
    <row r="23">
      <c r="A23" s="21" t="str">
        <f>'Summary &amp; Timeline'!A25</f>
        <v>Define Strategy &amp; KPIs for Google Ads </v>
      </c>
      <c r="B23" s="22">
        <f>'Summary &amp; Timeline'!C25</f>
        <v>45520</v>
      </c>
      <c r="C23" s="21"/>
    </row>
    <row r="24">
      <c r="A24" s="21" t="str">
        <f>'Summary &amp; Timeline'!A26</f>
        <v>Create GA4 &amp; Google Ads Audiences</v>
      </c>
      <c r="B24" s="22">
        <f>'Summary &amp; Timeline'!C26</f>
        <v>45556</v>
      </c>
      <c r="C24" s="21"/>
    </row>
    <row r="25">
      <c r="A25" s="21" t="str">
        <f>'Summary &amp; Timeline'!A27</f>
        <v>Draft Promo Campaigns for A/B Testing (min. 2 per promo code)</v>
      </c>
      <c r="B25" s="22">
        <f>'Summary &amp; Timeline'!C27</f>
        <v>45551</v>
      </c>
      <c r="C25" s="21"/>
    </row>
    <row r="26">
      <c r="A26" s="21" t="str">
        <f>'Summary &amp; Timeline'!A28</f>
        <v>Enable Campaigns w/ preview text</v>
      </c>
      <c r="B26" s="22">
        <f>'Summary &amp; Timeline'!C28</f>
        <v>45611</v>
      </c>
      <c r="C26" s="21"/>
    </row>
    <row r="27">
      <c r="A27" s="21" t="str">
        <f>'Summary &amp; Timeline'!A29</f>
        <v>Update Campaigns w/ live promo text</v>
      </c>
      <c r="B27" s="22">
        <f>'Summary &amp; Timeline'!C29</f>
        <v>45620</v>
      </c>
      <c r="C27" s="21"/>
    </row>
    <row r="28">
      <c r="A28" s="21" t="str">
        <f>'Summary &amp; Timeline'!A30</f>
        <v/>
      </c>
      <c r="B28" s="23" t="str">
        <f>'Summary &amp; Timeline'!C30</f>
        <v/>
      </c>
    </row>
    <row r="29">
      <c r="A29" s="19" t="str">
        <f>'Summary &amp; Timeline'!A31</f>
        <v>📬 EMAIL MARKETING 📬</v>
      </c>
      <c r="B29" s="20" t="str">
        <f>'Summary &amp; Timeline'!C31</f>
        <v/>
      </c>
      <c r="C29" s="19"/>
    </row>
    <row r="30">
      <c r="A30" s="21" t="str">
        <f>'Summary &amp; Timeline'!A32</f>
        <v>Define Strategy &amp; KPIs for Email</v>
      </c>
      <c r="B30" s="22">
        <f>'Summary &amp; Timeline'!C32</f>
        <v>45520</v>
      </c>
      <c r="C30" s="21"/>
    </row>
    <row r="31">
      <c r="A31" s="21" t="str">
        <f>'Summary &amp; Timeline'!A33</f>
        <v>Segment Audiences</v>
      </c>
      <c r="B31" s="22">
        <f>'Summary &amp; Timeline'!C33</f>
        <v>45541</v>
      </c>
      <c r="C31" s="21"/>
    </row>
    <row r="32">
      <c r="A32" s="21" t="str">
        <f>'Summary &amp; Timeline'!A35</f>
        <v>Create Preview Email</v>
      </c>
      <c r="B32" s="22">
        <f>'Summary &amp; Timeline'!C35</f>
        <v>45544</v>
      </c>
      <c r="C32" s="21"/>
    </row>
    <row r="33">
      <c r="A33" s="21" t="str">
        <f>'Summary &amp; Timeline'!A36</f>
        <v>Create Reminder Preview Email</v>
      </c>
      <c r="B33" s="22">
        <f>'Summary &amp; Timeline'!C36</f>
        <v>45544</v>
      </c>
      <c r="C33" s="21"/>
    </row>
    <row r="34">
      <c r="A34" s="21" t="str">
        <f>'Summary &amp; Timeline'!A37</f>
        <v>Send Final Reminder Preview Email</v>
      </c>
      <c r="B34" s="22">
        <f>'Summary &amp; Timeline'!C37</f>
        <v>45545</v>
      </c>
      <c r="C34" s="21"/>
    </row>
    <row r="35">
      <c r="A35" s="21" t="str">
        <f>'Summary &amp; Timeline'!A38</f>
        <v>Create Subscribers Only 24-hour </v>
      </c>
      <c r="B35" s="22">
        <f>'Summary &amp; Timeline'!C38</f>
        <v>45545</v>
      </c>
      <c r="C35" s="21"/>
    </row>
    <row r="36">
      <c r="A36" s="21" t="str">
        <f>'Summary &amp; Timeline'!A39</f>
        <v>Create Promo Kickoff Email</v>
      </c>
      <c r="B36" s="22">
        <f>'Summary &amp; Timeline'!C39</f>
        <v>45546</v>
      </c>
      <c r="C36" s="21"/>
    </row>
    <row r="37">
      <c r="A37" s="21" t="str">
        <f>'Summary &amp; Timeline'!A40</f>
        <v>Create Promo Reminder Email</v>
      </c>
      <c r="B37" s="22">
        <f>'Summary &amp; Timeline'!C40</f>
        <v>45546</v>
      </c>
      <c r="C37" s="21"/>
    </row>
    <row r="38">
      <c r="A38" s="21" t="str">
        <f>'Summary &amp; Timeline'!A41</f>
        <v>Create Promo Ending (48 hours) Email</v>
      </c>
      <c r="B38" s="22">
        <f>'Summary &amp; Timeline'!C41</f>
        <v>45547</v>
      </c>
      <c r="C38" s="21"/>
    </row>
    <row r="39">
      <c r="A39" s="21" t="str">
        <f>'Summary &amp; Timeline'!A42</f>
        <v>Create Promo Ending (24 hours) Email</v>
      </c>
      <c r="B39" s="22">
        <f>'Summary &amp; Timeline'!C42</f>
        <v>45547</v>
      </c>
      <c r="C39" s="21"/>
    </row>
    <row r="40">
      <c r="A40" s="21" t="str">
        <f>'Summary &amp; Timeline'!A44</f>
        <v>Send Preview Email</v>
      </c>
      <c r="B40" s="22">
        <f>'Summary &amp; Timeline'!C44</f>
        <v>45591</v>
      </c>
      <c r="C40" s="21"/>
    </row>
    <row r="41">
      <c r="A41" s="21" t="str">
        <f>'Summary &amp; Timeline'!A45</f>
        <v>Send Reminder Preview Email</v>
      </c>
      <c r="B41" s="22">
        <f>'Summary &amp; Timeline'!C45</f>
        <v>45607</v>
      </c>
      <c r="C41" s="21"/>
    </row>
    <row r="42">
      <c r="A42" s="21" t="str">
        <f>'Summary &amp; Timeline'!A46</f>
        <v>Send Final Reminder Preview Email</v>
      </c>
      <c r="B42" s="22">
        <f>'Summary &amp; Timeline'!C46</f>
        <v>45614</v>
      </c>
      <c r="C42" s="21"/>
    </row>
    <row r="43">
      <c r="A43" s="21" t="str">
        <f>'Summary &amp; Timeline'!A47</f>
        <v>Send Subscribers Only 24-hour </v>
      </c>
      <c r="B43" s="22">
        <f>'Summary &amp; Timeline'!C47</f>
        <v>45620</v>
      </c>
      <c r="C43" s="21"/>
    </row>
    <row r="44">
      <c r="A44" s="21" t="str">
        <f>'Summary &amp; Timeline'!A48</f>
        <v>Send Promo Kickoff Email</v>
      </c>
      <c r="B44" s="22">
        <f>'Summary &amp; Timeline'!C48</f>
        <v>45621</v>
      </c>
      <c r="C44" s="21"/>
    </row>
    <row r="45">
      <c r="A45" s="21" t="str">
        <f>'Summary &amp; Timeline'!A49</f>
        <v>Send Promo Reminder Email</v>
      </c>
      <c r="B45" s="22">
        <f>'Summary &amp; Timeline'!C49</f>
        <v>45624</v>
      </c>
      <c r="C45" s="21"/>
    </row>
    <row r="46">
      <c r="A46" s="21" t="str">
        <f>'Summary &amp; Timeline'!A50</f>
        <v>Send Reminder emails every 2 days until 48 hours before promo end</v>
      </c>
      <c r="B46" s="23" t="str">
        <f>'Summary &amp; Timeline'!C50</f>
        <v>N/A</v>
      </c>
      <c r="C46" s="21"/>
    </row>
    <row r="47">
      <c r="A47" s="21" t="str">
        <f>'Summary &amp; Timeline'!A51</f>
        <v>Send Promo Ending (48 hours) Email</v>
      </c>
      <c r="B47" s="23" t="str">
        <f>'Summary &amp; Timeline'!C51</f>
        <v>48 Hours before promo end date</v>
      </c>
      <c r="C47" s="21"/>
    </row>
    <row r="48">
      <c r="A48" s="21" t="str">
        <f>'Summary &amp; Timeline'!A52</f>
        <v>Send Promo Ending (24 hours) Email</v>
      </c>
      <c r="B48" s="23" t="str">
        <f>'Summary &amp; Timeline'!C52</f>
        <v>24 Hours before promo end date</v>
      </c>
      <c r="C48" s="21"/>
    </row>
    <row r="49">
      <c r="A49" s="21" t="str">
        <f>'Summary &amp; Timeline'!A53</f>
        <v/>
      </c>
      <c r="B49" s="23" t="str">
        <f>'Summary &amp; Timeline'!C53</f>
        <v/>
      </c>
    </row>
    <row r="50">
      <c r="A50" s="19" t="str">
        <f>'Summary &amp; Timeline'!A54</f>
        <v>💬 SMS MARKETING 💬</v>
      </c>
      <c r="B50" s="20" t="str">
        <f>'Summary &amp; Timeline'!C54</f>
        <v/>
      </c>
      <c r="C50" s="19"/>
    </row>
    <row r="51">
      <c r="A51" s="21" t="str">
        <f>'Summary &amp; Timeline'!A55</f>
        <v>Define Strategy &amp; KPIs for SMS</v>
      </c>
      <c r="B51" s="22">
        <f>'Summary &amp; Timeline'!C55</f>
        <v>45520</v>
      </c>
      <c r="C51" s="21"/>
    </row>
    <row r="52">
      <c r="A52" s="21" t="str">
        <f>'Summary &amp; Timeline'!A56</f>
        <v>Segment Audiences</v>
      </c>
      <c r="B52" s="22">
        <f>'Summary &amp; Timeline'!C56</f>
        <v>45541</v>
      </c>
      <c r="C52" s="21"/>
    </row>
    <row r="53">
      <c r="A53" s="21" t="str">
        <f>'Summary &amp; Timeline'!A57</f>
        <v>Create Preview SMS</v>
      </c>
      <c r="B53" s="22">
        <f>'Summary &amp; Timeline'!C57</f>
        <v>45544</v>
      </c>
      <c r="C53" s="21"/>
    </row>
    <row r="54">
      <c r="A54" s="21" t="str">
        <f>'Summary &amp; Timeline'!A58</f>
        <v>Create Reminder Preview SMS</v>
      </c>
      <c r="B54" s="22">
        <f>'Summary &amp; Timeline'!C58</f>
        <v>45544</v>
      </c>
      <c r="C54" s="21"/>
    </row>
    <row r="55">
      <c r="A55" s="21" t="str">
        <f>'Summary &amp; Timeline'!A59</f>
        <v>Send Final Reminder Preview SMS</v>
      </c>
      <c r="B55" s="22">
        <f>'Summary &amp; Timeline'!C59</f>
        <v>45545</v>
      </c>
      <c r="C55" s="21"/>
    </row>
    <row r="56">
      <c r="A56" s="21" t="str">
        <f>'Summary &amp; Timeline'!A60</f>
        <v>Create Subscribers Only 24-hour </v>
      </c>
      <c r="B56" s="22">
        <f>'Summary &amp; Timeline'!C60</f>
        <v>45545</v>
      </c>
      <c r="C56" s="21"/>
    </row>
    <row r="57">
      <c r="A57" s="21" t="str">
        <f>'Summary &amp; Timeline'!A61</f>
        <v>Create Promo Kickoff SMS</v>
      </c>
      <c r="B57" s="22">
        <f>'Summary &amp; Timeline'!C61</f>
        <v>45546</v>
      </c>
      <c r="C57" s="21"/>
    </row>
    <row r="58">
      <c r="A58" s="21" t="str">
        <f>'Summary &amp; Timeline'!A62</f>
        <v>Create Promo Reminder SMS</v>
      </c>
      <c r="B58" s="22">
        <f>'Summary &amp; Timeline'!C62</f>
        <v>45546</v>
      </c>
      <c r="C58" s="21"/>
    </row>
    <row r="59">
      <c r="A59" s="21" t="str">
        <f>'Summary &amp; Timeline'!A63</f>
        <v>Create Promo Ending (48 hours) SMS</v>
      </c>
      <c r="B59" s="22">
        <f>'Summary &amp; Timeline'!C63</f>
        <v>45547</v>
      </c>
      <c r="C59" s="21"/>
    </row>
    <row r="60">
      <c r="A60" s="21" t="str">
        <f>'Summary &amp; Timeline'!A64</f>
        <v>Create Promo Ending (24 hours) SMS</v>
      </c>
      <c r="B60" s="22">
        <f>'Summary &amp; Timeline'!C64</f>
        <v>45547</v>
      </c>
      <c r="C60" s="21"/>
    </row>
    <row r="61">
      <c r="A61" s="21" t="str">
        <f>'Summary &amp; Timeline'!A65</f>
        <v>Send Preview SMS</v>
      </c>
      <c r="B61" s="22">
        <f>'Summary &amp; Timeline'!C65</f>
        <v>45591</v>
      </c>
      <c r="C61" s="21"/>
    </row>
    <row r="62">
      <c r="A62" s="21" t="str">
        <f>'Summary &amp; Timeline'!A66</f>
        <v>Send Reminder Preview SMS</v>
      </c>
      <c r="B62" s="22">
        <f>'Summary &amp; Timeline'!C66</f>
        <v>45607</v>
      </c>
      <c r="C62" s="21"/>
    </row>
    <row r="63">
      <c r="A63" s="21" t="str">
        <f>'Summary &amp; Timeline'!A67</f>
        <v>Send Final Reminder Preview SMS</v>
      </c>
      <c r="B63" s="22">
        <f>'Summary &amp; Timeline'!C67</f>
        <v>45614</v>
      </c>
      <c r="C63" s="21"/>
    </row>
    <row r="64">
      <c r="A64" s="21" t="str">
        <f>'Summary &amp; Timeline'!A68</f>
        <v>Send Subscribers Only 24-hour </v>
      </c>
      <c r="B64" s="22">
        <f>'Summary &amp; Timeline'!C68</f>
        <v>45620</v>
      </c>
      <c r="C64" s="21"/>
    </row>
    <row r="65">
      <c r="A65" s="21" t="str">
        <f>'Summary &amp; Timeline'!A69</f>
        <v>Send Promo Kickoff SMS</v>
      </c>
      <c r="B65" s="22">
        <f>'Summary &amp; Timeline'!C69</f>
        <v>45621</v>
      </c>
      <c r="C65" s="21"/>
    </row>
    <row r="66">
      <c r="A66" s="21" t="str">
        <f>'Summary &amp; Timeline'!A70</f>
        <v>Send Promo Reminder SMS</v>
      </c>
      <c r="B66" s="22">
        <f>'Summary &amp; Timeline'!C70</f>
        <v>45624</v>
      </c>
      <c r="C66" s="21"/>
    </row>
    <row r="67">
      <c r="A67" s="21" t="str">
        <f>'Summary &amp; Timeline'!A71</f>
        <v>Send Reminder SMSs every 2 days until 48 hours before promo end</v>
      </c>
      <c r="B67" s="23" t="str">
        <f>'Summary &amp; Timeline'!C71</f>
        <v>N/A</v>
      </c>
      <c r="C67" s="21"/>
    </row>
    <row r="68">
      <c r="A68" s="21" t="str">
        <f>'Summary &amp; Timeline'!A72</f>
        <v>Send Promo Ending (48 hours) SMS</v>
      </c>
      <c r="B68" s="23" t="str">
        <f>'Summary &amp; Timeline'!C72</f>
        <v>48 Hours before promo end date</v>
      </c>
      <c r="C68" s="21"/>
    </row>
    <row r="69">
      <c r="A69" s="21" t="str">
        <f>'Summary &amp; Timeline'!A73</f>
        <v>Send Promo Ending (24 hours) SMS</v>
      </c>
      <c r="B69" s="23" t="str">
        <f>'Summary &amp; Timeline'!C73</f>
        <v>24 Hours before promo end date</v>
      </c>
      <c r="C69" s="21"/>
    </row>
    <row r="70">
      <c r="A70" s="21" t="str">
        <f>'Summary &amp; Timeline'!A74</f>
        <v/>
      </c>
      <c r="B70" s="23" t="str">
        <f>'Summary &amp; Timeline'!C74</f>
        <v/>
      </c>
    </row>
    <row r="71">
      <c r="A71" s="19" t="str">
        <f>'Summary &amp; Timeline'!A75</f>
        <v>🎙 AUDIO ADVERTISING (RADIO/PODCAST) 🎙</v>
      </c>
      <c r="B71" s="20" t="str">
        <f>'Summary &amp; Timeline'!C75</f>
        <v/>
      </c>
      <c r="C71" s="19"/>
    </row>
    <row r="72">
      <c r="A72" s="21" t="str">
        <f>'Summary &amp; Timeline'!A76</f>
        <v>Define Strategy &amp; KPIs for Radio/Podcast</v>
      </c>
      <c r="B72" s="22">
        <f>'Summary &amp; Timeline'!C76</f>
        <v>45520</v>
      </c>
      <c r="C72" s="21"/>
    </row>
    <row r="73">
      <c r="A73" s="21" t="str">
        <f>'Summary &amp; Timeline'!A77</f>
        <v>Define Opportunities Shortlist w/ market research findings</v>
      </c>
      <c r="B73" s="22">
        <f>'Summary &amp; Timeline'!C77</f>
        <v>45527</v>
      </c>
      <c r="C73" s="21"/>
    </row>
    <row r="74">
      <c r="A74" s="21" t="str">
        <f>'Summary &amp; Timeline'!A78</f>
        <v>Contact Podcasts/Stations &amp; Review Rates</v>
      </c>
      <c r="B74" s="22">
        <f>'Summary &amp; Timeline'!C78</f>
        <v>45527</v>
      </c>
      <c r="C74" s="21"/>
    </row>
    <row r="75">
      <c r="A75" s="21" t="str">
        <f>'Summary &amp; Timeline'!A79</f>
        <v>Select Podcast(s) / Station(s)</v>
      </c>
      <c r="B75" s="22">
        <f>'Summary &amp; Timeline'!C79</f>
        <v>45544</v>
      </c>
      <c r="C75" s="21"/>
    </row>
    <row r="76">
      <c r="A76" s="21" t="str">
        <f>'Summary &amp; Timeline'!A80</f>
        <v>Understand Options (Host-Read, etc.) &amp; Curate Content / UTM Parameters</v>
      </c>
      <c r="B76" s="22">
        <f>'Summary &amp; Timeline'!C80</f>
        <v>45574</v>
      </c>
      <c r="C76" s="21"/>
    </row>
    <row r="77">
      <c r="A77" s="21" t="str">
        <f>'Summary &amp; Timeline'!A81</f>
        <v>Content Submission Dependent Upon Podcast/Radio Policy</v>
      </c>
      <c r="B77" s="23" t="str">
        <f>'Summary &amp; Timeline'!C81</f>
        <v>TBD</v>
      </c>
      <c r="C77" s="21"/>
    </row>
    <row r="78">
      <c r="A78" s="21" t="str">
        <f>'Summary &amp; Timeline'!A82</f>
        <v/>
      </c>
      <c r="B78" s="23" t="str">
        <f>'Summary &amp; Timeline'!C82</f>
        <v/>
      </c>
    </row>
    <row r="79">
      <c r="A79" s="19" t="str">
        <f>'Summary &amp; Timeline'!A83</f>
        <v>🤝 PARTNER/REFERRAL MARKETING 🤝</v>
      </c>
      <c r="B79" s="20" t="str">
        <f>'Summary &amp; Timeline'!C83</f>
        <v/>
      </c>
      <c r="C79" s="19"/>
    </row>
    <row r="80">
      <c r="A80" s="21" t="str">
        <f>'Summary &amp; Timeline'!A84</f>
        <v>Define Strategy &amp; KPIs for Referring Website / Blogger</v>
      </c>
      <c r="B80" s="22">
        <f>'Summary &amp; Timeline'!C84</f>
        <v>45520</v>
      </c>
      <c r="C80" s="21"/>
    </row>
    <row r="81">
      <c r="A81" s="21" t="str">
        <f>'Summary &amp; Timeline'!A85</f>
        <v>Define Opportunities Shortlist w/ market research findings</v>
      </c>
      <c r="B81" s="22">
        <f>'Summary &amp; Timeline'!C85</f>
        <v>45527</v>
      </c>
      <c r="C81" s="21"/>
    </row>
    <row r="82">
      <c r="A82" s="21" t="str">
        <f>'Summary &amp; Timeline'!A86</f>
        <v>Contact Referring Websites / Bloggers &amp; Review Rates</v>
      </c>
      <c r="B82" s="22">
        <f>'Summary &amp; Timeline'!C86</f>
        <v>45527</v>
      </c>
      <c r="C82" s="21"/>
    </row>
    <row r="83">
      <c r="A83" s="21" t="str">
        <f>'Summary &amp; Timeline'!A87</f>
        <v>Select Referring Website / Blogger</v>
      </c>
      <c r="B83" s="22">
        <f>'Summary &amp; Timeline'!C87</f>
        <v>45544</v>
      </c>
      <c r="C83" s="21"/>
    </row>
    <row r="84">
      <c r="A84" s="21" t="str">
        <f>'Summary &amp; Timeline'!A88</f>
        <v>Understand Options (Video, blog post, etc.) &amp; Curate Content / UTM Parameters</v>
      </c>
      <c r="B84" s="22">
        <f>'Summary &amp; Timeline'!C88</f>
        <v>45574</v>
      </c>
      <c r="C84" s="21"/>
    </row>
    <row r="85">
      <c r="A85" s="21" t="str">
        <f>'Summary &amp; Timeline'!A89</f>
        <v>Content Submission Dependent Upon Referring Website / Blogger Policy</v>
      </c>
      <c r="B85" s="23" t="str">
        <f>'Summary &amp; Timeline'!C89</f>
        <v>TBD</v>
      </c>
      <c r="C85" s="21"/>
    </row>
    <row r="86">
      <c r="A86" s="21" t="str">
        <f>'Summary &amp; Timeline'!A90</f>
        <v/>
      </c>
      <c r="B86" s="23" t="str">
        <f>'Summary &amp; Timeline'!C90</f>
        <v/>
      </c>
    </row>
    <row r="87">
      <c r="A87" s="19" t="str">
        <f>'Summary &amp; Timeline'!A91</f>
        <v>📢 PAID SOCIAL 📢</v>
      </c>
      <c r="B87" s="20" t="str">
        <f>'Summary &amp; Timeline'!C91</f>
        <v/>
      </c>
      <c r="C87" s="19"/>
    </row>
    <row r="88">
      <c r="A88" s="21" t="str">
        <f>'Summary &amp; Timeline'!A92</f>
        <v>Define Strategy &amp; KPIs for Paid Social</v>
      </c>
      <c r="B88" s="22">
        <f>'Summary &amp; Timeline'!C92</f>
        <v>45520</v>
      </c>
      <c r="C88" s="21"/>
    </row>
    <row r="89">
      <c r="A89" s="21" t="str">
        <f>'Summary &amp; Timeline'!A93</f>
        <v>Create Preview Campaigns (A/B Test Two Variants)</v>
      </c>
      <c r="B89" s="22">
        <f>'Summary &amp; Timeline'!C93</f>
        <v>45572</v>
      </c>
      <c r="C89" s="21"/>
    </row>
    <row r="90">
      <c r="A90" s="21" t="str">
        <f>'Summary &amp; Timeline'!A94</f>
        <v>Create Promo Kickoff Campaign</v>
      </c>
      <c r="B90" s="22">
        <f>'Summary &amp; Timeline'!C94</f>
        <v>45573</v>
      </c>
      <c r="C90" s="21"/>
    </row>
    <row r="91">
      <c r="A91" s="21" t="str">
        <f>'Summary &amp; Timeline'!A95</f>
        <v>Create Promo Ending (48 hours) Campaign</v>
      </c>
      <c r="B91" s="22">
        <f>'Summary &amp; Timeline'!C95</f>
        <v>45574</v>
      </c>
      <c r="C91" s="21"/>
    </row>
    <row r="92">
      <c r="A92" s="21" t="str">
        <f>'Summary &amp; Timeline'!A96</f>
        <v>Create Promo Ending (24 hours) Campaign</v>
      </c>
      <c r="B92" s="22">
        <f>'Summary &amp; Timeline'!C96</f>
        <v>45575</v>
      </c>
      <c r="C92" s="21"/>
    </row>
    <row r="93">
      <c r="A93" s="21" t="str">
        <f>'Summary &amp; Timeline'!A97</f>
        <v>Enable Preview Campaign</v>
      </c>
      <c r="B93" s="22">
        <f>'Summary &amp; Timeline'!C97</f>
        <v>45591</v>
      </c>
      <c r="C93" s="21"/>
    </row>
    <row r="94">
      <c r="A94" s="21" t="str">
        <f>'Summary &amp; Timeline'!A98</f>
        <v>Update Preview Campaign Copy to Ongoing Copy</v>
      </c>
      <c r="B94" s="22">
        <f>'Summary &amp; Timeline'!C98</f>
        <v>45620</v>
      </c>
      <c r="C94" s="21"/>
    </row>
    <row r="95">
      <c r="A95" s="21" t="str">
        <f>'Summary &amp; Timeline'!A99</f>
        <v>Enable Promo Ending (48 hours) Campaign</v>
      </c>
      <c r="B95" s="23" t="str">
        <f>'Summary &amp; Timeline'!C99</f>
        <v>48 Hours before promo end date</v>
      </c>
      <c r="C95" s="21"/>
    </row>
    <row r="96">
      <c r="A96" s="21" t="str">
        <f>'Summary &amp; Timeline'!A100</f>
        <v>Enable Promo Ending (24 hours) Campaign</v>
      </c>
      <c r="B96" s="23" t="str">
        <f>'Summary &amp; Timeline'!C100</f>
        <v>24 Hours before promo end date</v>
      </c>
      <c r="C96" s="21"/>
    </row>
    <row r="97">
      <c r="A97" s="21" t="str">
        <f>'Summary &amp; Timeline'!A101</f>
        <v/>
      </c>
      <c r="B97" s="23" t="str">
        <f>'Summary &amp; Timeline'!C101</f>
        <v/>
      </c>
    </row>
    <row r="98">
      <c r="A98" s="19" t="str">
        <f>'Summary &amp; Timeline'!A102</f>
        <v>🌱 ORGANIC SOCIAL 🌱</v>
      </c>
      <c r="B98" s="20" t="str">
        <f>'Summary &amp; Timeline'!C102</f>
        <v/>
      </c>
      <c r="C98" s="19"/>
    </row>
    <row r="99">
      <c r="A99" s="21" t="str">
        <f>'Summary &amp; Timeline'!A103</f>
        <v>Define Strategy &amp; KPIs for Organic Social</v>
      </c>
      <c r="B99" s="22">
        <f>'Summary &amp; Timeline'!C103</f>
        <v>45520</v>
      </c>
      <c r="C99" s="21"/>
    </row>
    <row r="100">
      <c r="A100" s="21" t="str">
        <f>'Summary &amp; Timeline'!A104</f>
        <v>Create Promo Countdown Posts (20)</v>
      </c>
      <c r="B100" s="22">
        <f>'Summary &amp; Timeline'!C104</f>
        <v>45577</v>
      </c>
      <c r="C100" s="21"/>
    </row>
    <row r="101">
      <c r="A101" s="21" t="str">
        <f>'Summary &amp; Timeline'!A105</f>
        <v>Create Promo Kickoff Post(s) - quantity dependent on duration of promo</v>
      </c>
      <c r="B101" s="22">
        <f>'Summary &amp; Timeline'!C105</f>
        <v>45587</v>
      </c>
      <c r="C101" s="21"/>
    </row>
    <row r="102">
      <c r="A102" s="21" t="str">
        <f>'Summary &amp; Timeline'!A106</f>
        <v>Create Promo Reminder Posts - quantity dependent on duration of promo</v>
      </c>
      <c r="B102" s="22">
        <f>'Summary &amp; Timeline'!C106</f>
        <v>45587</v>
      </c>
      <c r="C102" s="21"/>
    </row>
    <row r="103">
      <c r="A103" s="21" t="str">
        <f>'Summary &amp; Timeline'!A107</f>
        <v>Schedule All Posts (countdown post scheduling: 1 - 30 days in advance, then every 5 days until 7 days in advance. 1 - 7 days in advance then daily until kickoff. 1 - At kickoff and twice daily until promo ends.</v>
      </c>
      <c r="B103" s="22">
        <f>'Summary &amp; Timeline'!C107</f>
        <v>45587</v>
      </c>
      <c r="C103" s="21"/>
    </row>
    <row r="104">
      <c r="A104" s="21" t="str">
        <f>'Summary &amp; Timeline'!A108</f>
        <v/>
      </c>
      <c r="B104" s="23" t="str">
        <f>'Summary &amp; Timeline'!C108</f>
        <v/>
      </c>
    </row>
    <row r="105">
      <c r="A105" s="19" t="str">
        <f>'Summary &amp; Timeline'!A109</f>
        <v>💥 SOCIAL INFLUENCER MARKETING 💥</v>
      </c>
      <c r="B105" s="20" t="str">
        <f>'Summary &amp; Timeline'!C109</f>
        <v/>
      </c>
      <c r="C105" s="19"/>
    </row>
    <row r="106">
      <c r="A106" s="21" t="str">
        <f>'Summary &amp; Timeline'!A110</f>
        <v>Define Strategy &amp; KPIs for Influencers</v>
      </c>
      <c r="B106" s="22">
        <f>'Summary &amp; Timeline'!C110</f>
        <v>45520</v>
      </c>
      <c r="C106" s="21"/>
    </row>
    <row r="107">
      <c r="A107" s="21" t="str">
        <f>'Summary &amp; Timeline'!A111</f>
        <v>Define Opportunities Shortlist w/ market research findings</v>
      </c>
      <c r="B107" s="22">
        <f>'Summary &amp; Timeline'!C111</f>
        <v>45527</v>
      </c>
      <c r="C107" s="21"/>
    </row>
    <row r="108">
      <c r="A108" s="21" t="str">
        <f>'Summary &amp; Timeline'!A112</f>
        <v>Contact Influencers &amp; Review Rates</v>
      </c>
      <c r="B108" s="22">
        <f>'Summary &amp; Timeline'!C112</f>
        <v>45527</v>
      </c>
      <c r="C108" s="21"/>
    </row>
    <row r="109">
      <c r="A109" s="21" t="str">
        <f>'Summary &amp; Timeline'!A113</f>
        <v>Select Influencers</v>
      </c>
      <c r="B109" s="22">
        <f>'Summary &amp; Timeline'!C113</f>
        <v>45544</v>
      </c>
      <c r="C109" s="21"/>
    </row>
    <row r="110">
      <c r="A110" s="21" t="str">
        <f>'Summary &amp; Timeline'!A114</f>
        <v>Understand Options (Video, post copy, etc.) &amp; Curate Content / UTM Parameters</v>
      </c>
      <c r="B110" s="22">
        <f>'Summary &amp; Timeline'!C114</f>
        <v>45574</v>
      </c>
      <c r="C110" s="21"/>
    </row>
    <row r="111">
      <c r="A111" s="21" t="str">
        <f>'Summary &amp; Timeline'!A115</f>
        <v>Content Submission Dependent Upon Influencer Policy</v>
      </c>
      <c r="B111" s="23" t="str">
        <f>'Summary &amp; Timeline'!C115</f>
        <v>TBD</v>
      </c>
      <c r="C111" s="21"/>
    </row>
    <row r="112">
      <c r="A112" s="21" t="str">
        <f>'Summary &amp; Timeline'!A116</f>
        <v/>
      </c>
      <c r="B112" s="21" t="str">
        <f>'Summary &amp; Timeline'!C116</f>
        <v/>
      </c>
    </row>
    <row r="113">
      <c r="A113" s="19" t="str">
        <f>'Summary &amp; Timeline'!A117</f>
        <v>🤑 ONGOING STRATEGY MANAGEMENT ANALYSIS 🤑</v>
      </c>
      <c r="B113" s="19" t="str">
        <f>'Summary &amp; Timeline'!C117</f>
        <v/>
      </c>
      <c r="C113" s="19"/>
    </row>
    <row r="114">
      <c r="A114" s="21" t="str">
        <f>'Summary &amp; Timeline'!A118</f>
        <v>Update KPI Setting &amp; Tracking Tab w/ Targets</v>
      </c>
      <c r="B114" s="9">
        <f>'Summary &amp; Timeline'!C118</f>
        <v>45520</v>
      </c>
      <c r="C114" s="21"/>
    </row>
    <row r="115">
      <c r="A115" s="21" t="str">
        <f>'Summary &amp; Timeline'!A119</f>
        <v>Update KPI Setting &amp; Tracking Tab w/ previous 7 days' performance metrics</v>
      </c>
      <c r="B115" s="9">
        <f>'Summary &amp; Timeline'!C119</f>
        <v>45621</v>
      </c>
      <c r="C115" s="21"/>
    </row>
    <row r="116">
      <c r="A116" s="21" t="str">
        <f>'Summary &amp; Timeline'!A120</f>
        <v>Update KPI Setting &amp; Tracking Tab w/ previous 7 days' performance metrics</v>
      </c>
      <c r="B116" s="9">
        <f>'Summary &amp; Timeline'!C120</f>
        <v>45628</v>
      </c>
      <c r="C116" s="21"/>
    </row>
    <row r="117">
      <c r="A117" s="21" t="str">
        <f>'Summary &amp; Timeline'!A121</f>
        <v>Update KPI Setting &amp; Tracking Tab w/ previous 7 days' performance metrics</v>
      </c>
      <c r="B117" s="9">
        <f>'Summary &amp; Timeline'!C121</f>
        <v>45635</v>
      </c>
      <c r="C117" s="21"/>
    </row>
    <row r="118">
      <c r="A118" s="21" t="str">
        <f>'Summary &amp; Timeline'!A122</f>
        <v>Update KPI Setting &amp; Tracking Tab w/ previous 7 days' performance metrics</v>
      </c>
      <c r="B118" s="9">
        <f>'Summary &amp; Timeline'!C122</f>
        <v>45642</v>
      </c>
      <c r="C118" s="21"/>
    </row>
    <row r="119">
      <c r="A119" s="21" t="str">
        <f>'Summary &amp; Timeline'!A123</f>
        <v>Update KPI Setting &amp; Tracking Tab w/ previous 7 days' performance metrics</v>
      </c>
      <c r="B119" s="9">
        <f>'Summary &amp; Timeline'!C123</f>
        <v>45649</v>
      </c>
      <c r="C119" s="21"/>
    </row>
    <row r="120">
      <c r="A120" s="21" t="str">
        <f>'Summary &amp; Timeline'!A124</f>
        <v>Update KPI Setting &amp; Tracking Tab w/ previous 7 days' performance metrics</v>
      </c>
      <c r="B120" s="9">
        <f>'Summary &amp; Timeline'!C124</f>
        <v>45656</v>
      </c>
      <c r="C120" s="21"/>
    </row>
    <row r="121">
      <c r="A121" s="21" t="str">
        <f>'Summary &amp; Timeline'!A125</f>
        <v>Update KPI Setting &amp; Tracking Tab w/ previous 7 days' performance metrics</v>
      </c>
      <c r="B121" s="9">
        <f>'Summary &amp; Timeline'!C125</f>
        <v>45663</v>
      </c>
      <c r="C121" s="21"/>
    </row>
    <row r="122">
      <c r="A122" s="21" t="str">
        <f>'Summary &amp; Timeline'!A126</f>
        <v/>
      </c>
      <c r="B122" s="21" t="str">
        <f>'Summary &amp; Timeline'!C126</f>
        <v/>
      </c>
    </row>
    <row r="123">
      <c r="A123" s="21" t="str">
        <f>'Summary &amp; Timeline'!A127</f>
        <v/>
      </c>
      <c r="B123" s="21" t="str">
        <f>'Summary &amp; Timeline'!C127</f>
        <v/>
      </c>
    </row>
    <row r="124">
      <c r="A124" s="21" t="str">
        <f>'Summary &amp; Timeline'!A128</f>
        <v/>
      </c>
      <c r="B124" s="21" t="str">
        <f>'Summary &amp; Timeline'!C128</f>
        <v/>
      </c>
    </row>
    <row r="125">
      <c r="A125" s="21" t="str">
        <f>'Summary &amp; Timeline'!A129</f>
        <v/>
      </c>
      <c r="B125" s="21" t="str">
        <f>'Summary &amp; Timeline'!C129</f>
        <v/>
      </c>
    </row>
    <row r="126">
      <c r="A126" s="21" t="str">
        <f>'Summary &amp; Timeline'!A130</f>
        <v/>
      </c>
      <c r="B126" s="21" t="str">
        <f>'Summary &amp; Timeline'!C130</f>
        <v/>
      </c>
    </row>
    <row r="127">
      <c r="A127" s="21" t="str">
        <f>'Summary &amp; Timeline'!A131</f>
        <v/>
      </c>
      <c r="B127" s="21" t="str">
        <f>'Summary &amp; Timeline'!C131</f>
        <v/>
      </c>
    </row>
    <row r="128">
      <c r="A128" s="21" t="str">
        <f>'Summary &amp; Timeline'!A132</f>
        <v/>
      </c>
      <c r="B128" s="21" t="str">
        <f>'Summary &amp; Timeline'!C132</f>
        <v/>
      </c>
    </row>
    <row r="129">
      <c r="A129" s="21" t="str">
        <f>'Summary &amp; Timeline'!A133</f>
        <v/>
      </c>
      <c r="B129" s="21" t="str">
        <f>'Summary &amp; Timeline'!C133</f>
        <v/>
      </c>
    </row>
    <row r="130">
      <c r="A130" s="21" t="str">
        <f>'Summary &amp; Timeline'!A134</f>
        <v/>
      </c>
      <c r="B130" s="21" t="str">
        <f>'Summary &amp; Timeline'!C134</f>
        <v/>
      </c>
    </row>
    <row r="131">
      <c r="A131" s="21" t="str">
        <f>'Summary &amp; Timeline'!A135</f>
        <v/>
      </c>
      <c r="B131" s="21" t="str">
        <f>'Summary &amp; Timeline'!C135</f>
        <v/>
      </c>
    </row>
    <row r="132">
      <c r="A132" s="21" t="str">
        <f>'Summary &amp; Timeline'!A136</f>
        <v/>
      </c>
      <c r="B132" s="21" t="str">
        <f>'Summary &amp; Timeline'!C136</f>
        <v/>
      </c>
    </row>
  </sheetData>
  <dataValidations>
    <dataValidation type="list" allowBlank="1" showErrorMessage="1" sqref="C4:C11 C14:C20 C23:C27 C30:C48 C51:C69 C72:C77 C80:C85 C88:C96 C99:C103 C106:C111 C114:C121">
      <formula1>"NOT STARTED,IN PROGRESS,BLOCKED,COMPLETE"</formula1>
    </dataValidation>
  </dataValidations>
  <hyperlinks>
    <hyperlink r:id="rId1" ref="B1"/>
  </hyperlin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36.38"/>
    <col customWidth="1" min="2" max="4" width="20.75"/>
  </cols>
  <sheetData>
    <row r="1" ht="24.75" customHeight="1">
      <c r="A1" s="1"/>
      <c r="B1" s="2" t="s">
        <v>0</v>
      </c>
      <c r="C1" s="6"/>
      <c r="D1" s="6"/>
    </row>
    <row r="2">
      <c r="A2" s="13" t="s">
        <v>132</v>
      </c>
      <c r="B2" s="6" t="s">
        <v>133</v>
      </c>
      <c r="C2" s="6" t="s">
        <v>134</v>
      </c>
      <c r="D2" s="6" t="s">
        <v>135</v>
      </c>
    </row>
    <row r="3">
      <c r="A3" s="8" t="s">
        <v>136</v>
      </c>
    </row>
    <row r="4">
      <c r="A4" s="8" t="s">
        <v>137</v>
      </c>
    </row>
    <row r="5">
      <c r="A5" s="8" t="s">
        <v>138</v>
      </c>
    </row>
    <row r="6">
      <c r="A6" s="8" t="s">
        <v>139</v>
      </c>
    </row>
    <row r="7">
      <c r="A7" s="8" t="s">
        <v>140</v>
      </c>
    </row>
    <row r="8">
      <c r="A8" s="8" t="s">
        <v>141</v>
      </c>
    </row>
    <row r="9">
      <c r="A9" s="8" t="s">
        <v>142</v>
      </c>
    </row>
    <row r="10">
      <c r="C10" s="24" t="s">
        <v>143</v>
      </c>
    </row>
    <row r="11">
      <c r="C11" s="24" t="s">
        <v>144</v>
      </c>
    </row>
  </sheetData>
  <hyperlinks>
    <hyperlink r:id="rId1" ref="B1"/>
  </hyperlin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3" width="18.88"/>
    <col customWidth="1" min="4" max="4" width="14.63"/>
    <col customWidth="1" min="5" max="5" width="23.38"/>
  </cols>
  <sheetData>
    <row r="1" ht="24.0" customHeight="1">
      <c r="A1" s="1"/>
      <c r="B1" s="2" t="s">
        <v>0</v>
      </c>
      <c r="C1" s="6"/>
      <c r="D1" s="6"/>
      <c r="E1" s="6"/>
    </row>
    <row r="2">
      <c r="A2" s="13" t="s">
        <v>145</v>
      </c>
      <c r="B2" s="6" t="s">
        <v>146</v>
      </c>
      <c r="C2" s="6" t="s">
        <v>147</v>
      </c>
      <c r="D2" s="6" t="s">
        <v>148</v>
      </c>
      <c r="E2" s="6" t="s">
        <v>149</v>
      </c>
    </row>
    <row r="3">
      <c r="D3" s="8" t="s">
        <v>150</v>
      </c>
      <c r="E3" s="21"/>
    </row>
    <row r="4">
      <c r="D4" s="8" t="s">
        <v>151</v>
      </c>
      <c r="E4" s="21"/>
    </row>
    <row r="5">
      <c r="D5" s="8" t="s">
        <v>152</v>
      </c>
      <c r="E5" s="21"/>
    </row>
    <row r="6">
      <c r="D6" s="8" t="s">
        <v>153</v>
      </c>
      <c r="E6" s="21"/>
    </row>
    <row r="7">
      <c r="D7" s="8" t="s">
        <v>154</v>
      </c>
      <c r="E7" s="21"/>
    </row>
    <row r="8">
      <c r="D8" s="8" t="s">
        <v>155</v>
      </c>
      <c r="E8" s="21"/>
    </row>
    <row r="9">
      <c r="E9" s="21"/>
    </row>
    <row r="10">
      <c r="E10" s="21"/>
    </row>
    <row r="11">
      <c r="E11" s="21"/>
    </row>
  </sheetData>
  <dataValidations>
    <dataValidation type="list" allowBlank="1" showErrorMessage="1" sqref="E3:E11">
      <formula1>"READY FOR LAUNCH,NOT TESTED,ERROR"</formula1>
    </dataValidation>
  </dataValidations>
  <hyperlinks>
    <hyperlink r:id="rId1" ref="B1"/>
  </hyperlin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31.5"/>
    <col customWidth="1" min="2" max="2" width="22.63"/>
    <col customWidth="1" min="3" max="3" width="62.63"/>
  </cols>
  <sheetData>
    <row r="1" ht="27.0" customHeight="1">
      <c r="A1" s="1"/>
      <c r="B1" s="2" t="s">
        <v>0</v>
      </c>
      <c r="C1" s="6"/>
    </row>
    <row r="2">
      <c r="A2" s="13" t="s">
        <v>156</v>
      </c>
      <c r="B2" s="6" t="s">
        <v>157</v>
      </c>
      <c r="C2" s="6" t="s">
        <v>158</v>
      </c>
    </row>
    <row r="3">
      <c r="A3" s="8" t="s">
        <v>159</v>
      </c>
      <c r="B3" s="8" t="s">
        <v>76</v>
      </c>
      <c r="C3" s="8" t="s">
        <v>160</v>
      </c>
    </row>
    <row r="4">
      <c r="A4" s="8" t="s">
        <v>161</v>
      </c>
      <c r="B4" s="8" t="s">
        <v>76</v>
      </c>
      <c r="C4" s="8" t="s">
        <v>160</v>
      </c>
    </row>
    <row r="5">
      <c r="A5" s="8" t="s">
        <v>162</v>
      </c>
      <c r="B5" s="8" t="s">
        <v>163</v>
      </c>
      <c r="C5" s="8" t="s">
        <v>164</v>
      </c>
    </row>
    <row r="6">
      <c r="A6" s="8" t="s">
        <v>165</v>
      </c>
      <c r="B6" s="8" t="s">
        <v>166</v>
      </c>
      <c r="C6" s="8" t="s">
        <v>164</v>
      </c>
    </row>
    <row r="7">
      <c r="A7" s="8" t="s">
        <v>167</v>
      </c>
      <c r="B7" s="8" t="s">
        <v>76</v>
      </c>
      <c r="C7" s="8" t="s">
        <v>168</v>
      </c>
    </row>
    <row r="8">
      <c r="A8" s="8" t="s">
        <v>169</v>
      </c>
      <c r="B8" s="8" t="s">
        <v>76</v>
      </c>
      <c r="C8" s="8" t="s">
        <v>168</v>
      </c>
    </row>
    <row r="9">
      <c r="A9" s="8" t="s">
        <v>170</v>
      </c>
      <c r="B9" s="8" t="s">
        <v>76</v>
      </c>
      <c r="C9" s="8" t="s">
        <v>168</v>
      </c>
    </row>
    <row r="10">
      <c r="A10" s="8" t="s">
        <v>171</v>
      </c>
      <c r="B10" s="8" t="s">
        <v>76</v>
      </c>
      <c r="C10" s="8" t="s">
        <v>168</v>
      </c>
    </row>
    <row r="11">
      <c r="A11" s="8" t="s">
        <v>172</v>
      </c>
      <c r="B11" s="8" t="s">
        <v>76</v>
      </c>
      <c r="C11" s="8" t="s">
        <v>168</v>
      </c>
    </row>
    <row r="12">
      <c r="A12" s="8" t="s">
        <v>173</v>
      </c>
      <c r="B12" s="8" t="s">
        <v>76</v>
      </c>
      <c r="C12" s="8" t="s">
        <v>168</v>
      </c>
    </row>
    <row r="13">
      <c r="A13" s="8" t="s">
        <v>174</v>
      </c>
      <c r="B13" s="8" t="s">
        <v>76</v>
      </c>
      <c r="C13" s="8" t="s">
        <v>168</v>
      </c>
    </row>
    <row r="14">
      <c r="A14" s="8" t="s">
        <v>175</v>
      </c>
      <c r="B14" s="8" t="s">
        <v>76</v>
      </c>
      <c r="C14" s="8" t="s">
        <v>168</v>
      </c>
    </row>
    <row r="15">
      <c r="A15" s="8" t="s">
        <v>176</v>
      </c>
      <c r="B15" s="8" t="s">
        <v>76</v>
      </c>
      <c r="C15" s="8" t="s">
        <v>168</v>
      </c>
    </row>
    <row r="16">
      <c r="A16" s="8" t="s">
        <v>177</v>
      </c>
      <c r="B16" s="8" t="s">
        <v>76</v>
      </c>
      <c r="C16" s="8" t="s">
        <v>168</v>
      </c>
    </row>
    <row r="17">
      <c r="A17" s="8" t="s">
        <v>178</v>
      </c>
      <c r="B17" s="8" t="s">
        <v>179</v>
      </c>
      <c r="C17" s="8" t="s">
        <v>180</v>
      </c>
    </row>
    <row r="18">
      <c r="A18" s="8" t="s">
        <v>181</v>
      </c>
      <c r="B18" s="8" t="s">
        <v>182</v>
      </c>
      <c r="C18" s="8" t="s">
        <v>180</v>
      </c>
    </row>
    <row r="19">
      <c r="A19" s="8" t="s">
        <v>183</v>
      </c>
      <c r="B19" s="8" t="s">
        <v>179</v>
      </c>
      <c r="C19" s="25" t="s">
        <v>184</v>
      </c>
    </row>
    <row r="20">
      <c r="A20" s="8" t="s">
        <v>185</v>
      </c>
    </row>
    <row r="21">
      <c r="A21" s="8" t="s">
        <v>186</v>
      </c>
    </row>
  </sheetData>
  <hyperlinks>
    <hyperlink r:id="rId1" ref="B1"/>
  </hyperlinks>
  <drawing r:id="rId2"/>
</worksheet>
</file>